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Q0IWRSMM\Desktop\New IRT Resources\Session 9b\"/>
    </mc:Choice>
  </mc:AlternateContent>
  <workbookProtection workbookAlgorithmName="SHA-512" workbookHashValue="vOcflMwr17vB4OKwsiv9p73up0hvbSjnAeo1XfA6DSo/Vw+i6OEisVQoZ/QvFwdzpjO76Knu5quNz5EQxuTKnw==" workbookSaltValue="RX9rrZjUeF7UrpI+7EKgnw==" workbookSpinCount="100000" lockStructure="1"/>
  <bookViews>
    <workbookView xWindow="0" yWindow="0" windowWidth="20490" windowHeight="7755"/>
  </bookViews>
  <sheets>
    <sheet name="Above Fall Line Str. Assessment" sheetId="5" r:id="rId1"/>
    <sheet name="Coastal Plain Stream Assessment" sheetId="4" r:id="rId2"/>
    <sheet name="Indices" sheetId="2" state="hidden" r:id="rId3"/>
  </sheets>
  <definedNames>
    <definedName name="_xlnm.Print_Area" localSheetId="0">'Above Fall Line Str. Assessment'!$B$1:$N$49</definedName>
    <definedName name="_xlnm.Print_Area" localSheetId="1">'Coastal Plain Stream Assessment'!$B$1:$N$48</definedName>
    <definedName name="Value">Indices!$B$1:$B$3</definedName>
    <definedName name="Value2">Indices!$E$1:$E$3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4" l="1"/>
  <c r="E5" i="5"/>
  <c r="B40" i="5" l="1"/>
  <c r="B33" i="5"/>
  <c r="B39" i="4" l="1"/>
  <c r="B32" i="4"/>
  <c r="Q27" i="5" l="1"/>
  <c r="Q28" i="5"/>
  <c r="Q39" i="5"/>
  <c r="Q34" i="5"/>
  <c r="Q26" i="5"/>
  <c r="Q25" i="5"/>
  <c r="Q24" i="5"/>
  <c r="Q19" i="5"/>
  <c r="Q18" i="5"/>
  <c r="Q17" i="5"/>
  <c r="Q12" i="5"/>
  <c r="Q33" i="5" s="1"/>
  <c r="Q11" i="5"/>
  <c r="Q38" i="4"/>
  <c r="Q33" i="4"/>
  <c r="Q27" i="4"/>
  <c r="Q26" i="4"/>
  <c r="Q25" i="4"/>
  <c r="Q24" i="4"/>
  <c r="Q19" i="4"/>
  <c r="Q18" i="4"/>
  <c r="Q17" i="4"/>
  <c r="Q12" i="4"/>
  <c r="Q39" i="4" s="1"/>
  <c r="Q11" i="4"/>
  <c r="C28" i="4" l="1"/>
  <c r="C20" i="4"/>
  <c r="C13" i="4"/>
  <c r="C29" i="5"/>
  <c r="C13" i="5"/>
  <c r="C35" i="5"/>
  <c r="C20" i="5"/>
  <c r="Q40" i="5"/>
  <c r="C41" i="5" s="1"/>
  <c r="C40" i="4"/>
  <c r="Q32" i="4"/>
  <c r="C34" i="4" s="1"/>
  <c r="C42" i="4" l="1"/>
  <c r="C43" i="5"/>
</calcChain>
</file>

<file path=xl/sharedStrings.xml><?xml version="1.0" encoding="utf-8"?>
<sst xmlns="http://schemas.openxmlformats.org/spreadsheetml/2006/main" count="142" uniqueCount="45">
  <si>
    <t>Hydraulics - 2</t>
  </si>
  <si>
    <t>Geomorphology - 3</t>
  </si>
  <si>
    <t>Chemistry - 4</t>
  </si>
  <si>
    <t xml:space="preserve">Biology - 5 </t>
  </si>
  <si>
    <t>Value</t>
  </si>
  <si>
    <t>Yes</t>
  </si>
  <si>
    <t>No</t>
  </si>
  <si>
    <t>Index Value</t>
  </si>
  <si>
    <t>SUM</t>
  </si>
  <si>
    <t>COASTAL PLAIN QUALITATIVE STREAM ASSESSMENT</t>
  </si>
  <si>
    <t>PIEDMONT / RIDGE &amp; VALLEY / BLUE RIDGE QUALITATIVE STREAM ASSESSMENT</t>
  </si>
  <si>
    <t xml:space="preserve">Project Name: </t>
  </si>
  <si>
    <t>Impact Reach Name:</t>
  </si>
  <si>
    <t>Date:</t>
  </si>
  <si>
    <t>Legend</t>
  </si>
  <si>
    <t>Orange Cells = User must select the index choice from the drop-down list.</t>
  </si>
  <si>
    <t>Grey Cells = The calculation of these cells is automated.</t>
  </si>
  <si>
    <t xml:space="preserve">Green Cell = User must manually input information. </t>
  </si>
  <si>
    <t xml:space="preserve">Dark Grey Cells = These cells do not require input.  The corresponding index value is populated from the user input to a previous question. </t>
  </si>
  <si>
    <t>Hydrology - 1</t>
  </si>
  <si>
    <t>Is the contributing drainage basin of the assessment reach at least 50 percent forested? (Y/N)</t>
  </si>
  <si>
    <t>Is the assessment reach connected to it's floodplain at bankfull event? (Y/N)</t>
  </si>
  <si>
    <t>Are there headcuts in the assessment reach? (Y/N)</t>
  </si>
  <si>
    <t>Does the assessment reach have bedform diversity (i.e., the presence of riffle/pool or step/pool complexes)? (Y/N)</t>
  </si>
  <si>
    <t xml:space="preserve">Is there high bank erosion present throughout the assessment reach? (Y/N) </t>
  </si>
  <si>
    <t>Is there a woody riparian buffer (i.e., 25 feet in width) adjacent to both sides of the assessment reach?  (Y/N)</t>
  </si>
  <si>
    <t>Is the contributing drainage basin of the assessment reach at least 50 percent of the forested? (Y/N)</t>
  </si>
  <si>
    <t>Is there habitat diversity in the assessment reach (i.e., at least 3 of the following: riffles, pools, steps, overhangs, leaf packs, woody debris)?</t>
  </si>
  <si>
    <t>Questions</t>
  </si>
  <si>
    <t>FUNCTION SCORE</t>
  </si>
  <si>
    <t>Are riffles/runs in the assessment reach comprised of coarse material (i.e., gravel or larger)?  (Y/N)</t>
  </si>
  <si>
    <t>Is the assessment reach designated as an impaired water on the most recent 303(D)/305(b) list?</t>
  </si>
  <si>
    <t>STREAM QUALITATIVE FUNCTIONAL CAPACITY SCORE</t>
  </si>
  <si>
    <t>Stream Type</t>
  </si>
  <si>
    <t>Stream Type:</t>
  </si>
  <si>
    <t>Ephemeral/Intermittent</t>
  </si>
  <si>
    <t>Perennial (&lt; 3 Sq. Miles)</t>
  </si>
  <si>
    <t>Perennial (&gt; 3 Sq. Miles)</t>
  </si>
  <si>
    <t>SAR Center Coordinates:</t>
  </si>
  <si>
    <t>Has the assessment reach been previously straightened? (Y/N)</t>
  </si>
  <si>
    <t>The surface and groundwater hydrology of the assessment reach are free of upstream catchment impairments (e.g., diversions, stormwater management structures, wastewater facilities, agricultural ditches)? (Y/N)</t>
  </si>
  <si>
    <t>Is there large woody debris (LWD) in the assessment reach? (Y/N)</t>
  </si>
  <si>
    <t>Is there habitat diversity in the assessment reach (i.e., at least 3 of the following habitats: riffles, pools, steps, overhangs, leaf packs, woody debris)?</t>
  </si>
  <si>
    <t>Catchment Size (in Acres):</t>
  </si>
  <si>
    <t>Sq. Mi.: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</si>
</sst>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9" x14ac:knownFonts="1">
    <font>
      <sz val="11"/>
      <color theme="1"/>
      <name val="Calibri"/>
      <family val="2"/>
      <scheme val="minor"/>
    </font>
    <font>
      <b/>
      <i/>
      <sz val="12"/>
      <color theme="1"/>
      <name val="Arial"/>
      <family val="2"/>
    </font>
    <font>
      <sz val="12"/>
      <color theme="1"/>
      <name val="Arial"/>
      <family val="2"/>
    </font>
    <font>
      <b/>
      <sz val="12"/>
      <color theme="1"/>
      <name val="Arial"/>
      <family val="2"/>
    </font>
    <font>
      <b/>
      <i/>
      <sz val="14"/>
      <color theme="1"/>
      <name val="Arial"/>
      <family val="2"/>
    </font>
    <font>
      <sz val="11"/>
      <color theme="1"/>
      <name val="Arial"/>
      <family val="2"/>
    </font>
    <font>
      <b/>
      <u/>
      <sz val="12"/>
      <color theme="1"/>
      <name val="Arial"/>
      <family val="2"/>
    </font>
    <font>
      <sz val="12"/>
      <color theme="1"/>
      <name val="Calibri"/>
      <family val="2"/>
      <scheme val="minor"/>
    </font>
    <font>
      <b/>
      <sz val="14"/>
      <color theme="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auto="1"/>
      </left>
      <right style="thin">
        <color auto="1"/>
      </right>
      <top/>
      <bottom style="thin">
        <color auto="1"/>
      </bottom>
      <diagonal/>
    </border>
  </borders>
  <cellStyleXfs count="1">
    <xf numFmtId="0" fontId="0" fillId="0" borderId="0"/>
  </cellStyleXfs>
  <cellXfs count="107">
    <xf numFmtId="0" fontId="0" fillId="0" borderId="0" xfId="0"/>
    <xf numFmtId="0" fontId="2" fillId="0" borderId="2" xfId="0" applyFont="1" applyBorder="1"/>
    <xf numFmtId="0" fontId="2" fillId="0" borderId="3" xfId="0" applyFont="1" applyBorder="1"/>
    <xf numFmtId="0" fontId="2" fillId="0" borderId="0" xfId="0" applyFont="1" applyBorder="1"/>
    <xf numFmtId="0" fontId="2" fillId="0" borderId="5" xfId="0" applyFont="1" applyBorder="1"/>
    <xf numFmtId="0" fontId="2" fillId="0" borderId="8" xfId="0" applyFont="1" applyBorder="1"/>
    <xf numFmtId="0" fontId="2" fillId="0" borderId="6" xfId="0" applyFont="1" applyBorder="1"/>
    <xf numFmtId="0" fontId="2" fillId="0" borderId="7" xfId="0" applyFont="1" applyBorder="1"/>
    <xf numFmtId="2" fontId="3" fillId="2" borderId="10" xfId="0" applyNumberFormat="1" applyFont="1" applyFill="1" applyBorder="1" applyAlignment="1">
      <alignment horizontal="center"/>
    </xf>
    <xf numFmtId="2" fontId="2" fillId="2" borderId="12" xfId="0" applyNumberFormat="1" applyFont="1" applyFill="1" applyBorder="1"/>
    <xf numFmtId="0" fontId="2" fillId="0" borderId="17" xfId="0" applyFont="1" applyBorder="1" applyAlignment="1"/>
    <xf numFmtId="0" fontId="2" fillId="0" borderId="18" xfId="0" applyFont="1" applyBorder="1" applyAlignment="1"/>
    <xf numFmtId="0" fontId="5" fillId="0" borderId="24" xfId="0" applyFont="1" applyFill="1" applyBorder="1"/>
    <xf numFmtId="0" fontId="5" fillId="0" borderId="17" xfId="0" applyFont="1" applyFill="1" applyBorder="1"/>
    <xf numFmtId="0" fontId="5" fillId="0" borderId="27" xfId="0" applyFont="1" applyBorder="1"/>
    <xf numFmtId="0" fontId="0" fillId="0" borderId="0" xfId="0" applyAlignment="1">
      <alignment horizontal="left"/>
    </xf>
    <xf numFmtId="2" fontId="2" fillId="2" borderId="18" xfId="0" applyNumberFormat="1" applyFont="1" applyFill="1" applyBorder="1"/>
    <xf numFmtId="0" fontId="2" fillId="3" borderId="27" xfId="0" applyFont="1" applyFill="1" applyBorder="1"/>
    <xf numFmtId="0" fontId="0" fillId="0" borderId="29" xfId="0" applyBorder="1"/>
    <xf numFmtId="0" fontId="0" fillId="0" borderId="30" xfId="0" applyBorder="1"/>
    <xf numFmtId="0" fontId="0" fillId="0" borderId="31" xfId="0" applyBorder="1"/>
    <xf numFmtId="2" fontId="0" fillId="0" borderId="32" xfId="0" applyNumberFormat="1" applyBorder="1"/>
    <xf numFmtId="0" fontId="0" fillId="0" borderId="33" xfId="0" applyBorder="1"/>
    <xf numFmtId="2" fontId="0" fillId="0" borderId="34" xfId="0" applyNumberFormat="1" applyBorder="1"/>
    <xf numFmtId="0" fontId="2" fillId="6" borderId="17" xfId="0" applyFont="1" applyFill="1" applyBorder="1"/>
    <xf numFmtId="0" fontId="2" fillId="6" borderId="27" xfId="0" applyFont="1" applyFill="1" applyBorder="1"/>
    <xf numFmtId="0" fontId="2" fillId="7" borderId="31" xfId="0" applyFont="1" applyFill="1" applyBorder="1" applyAlignment="1"/>
    <xf numFmtId="2" fontId="2" fillId="7" borderId="35" xfId="0" applyNumberFormat="1" applyFont="1" applyFill="1" applyBorder="1"/>
    <xf numFmtId="2" fontId="2" fillId="7" borderId="13" xfId="0" applyNumberFormat="1" applyFont="1" applyFill="1" applyBorder="1"/>
    <xf numFmtId="0" fontId="3" fillId="0" borderId="0" xfId="0" applyFont="1" applyBorder="1" applyAlignment="1">
      <alignment horizontal="left" indent="1"/>
    </xf>
    <xf numFmtId="0" fontId="2" fillId="7" borderId="33" xfId="0" applyFont="1" applyFill="1" applyBorder="1" applyAlignment="1"/>
    <xf numFmtId="2" fontId="2" fillId="7" borderId="28" xfId="0" applyNumberFormat="1" applyFont="1" applyFill="1" applyBorder="1"/>
    <xf numFmtId="0" fontId="3" fillId="2" borderId="10" xfId="0" applyFont="1" applyFill="1" applyBorder="1" applyAlignment="1">
      <alignment horizontal="center"/>
    </xf>
    <xf numFmtId="2" fontId="2" fillId="7" borderId="6" xfId="0" applyNumberFormat="1" applyFont="1" applyFill="1" applyBorder="1"/>
    <xf numFmtId="2" fontId="2" fillId="7" borderId="14" xfId="0" applyNumberFormat="1" applyFont="1" applyFill="1" applyBorder="1"/>
    <xf numFmtId="0" fontId="2" fillId="3" borderId="17" xfId="0" applyFont="1" applyFill="1" applyBorder="1"/>
    <xf numFmtId="0" fontId="2" fillId="0" borderId="36" xfId="0" applyFont="1" applyBorder="1" applyAlignment="1"/>
    <xf numFmtId="2" fontId="8" fillId="2" borderId="10" xfId="0" applyNumberFormat="1" applyFont="1" applyFill="1" applyBorder="1" applyAlignment="1">
      <alignment horizontal="center" vertical="center"/>
    </xf>
    <xf numFmtId="0" fontId="2" fillId="0" borderId="37" xfId="0" applyFont="1" applyBorder="1" applyAlignment="1"/>
    <xf numFmtId="0" fontId="5" fillId="0" borderId="38" xfId="0" applyFont="1" applyFill="1" applyBorder="1"/>
    <xf numFmtId="0" fontId="0" fillId="0" borderId="37" xfId="0" applyBorder="1"/>
    <xf numFmtId="0" fontId="0" fillId="0" borderId="12" xfId="0" applyBorder="1"/>
    <xf numFmtId="0" fontId="0" fillId="0" borderId="39" xfId="0" applyBorder="1"/>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5" fillId="0" borderId="14" xfId="0" applyFont="1" applyFill="1" applyBorder="1" applyAlignment="1">
      <alignment horizontal="center"/>
    </xf>
    <xf numFmtId="4" fontId="2" fillId="5" borderId="18" xfId="0" applyNumberFormat="1" applyFont="1" applyFill="1" applyBorder="1" applyAlignment="1">
      <alignment horizontal="center"/>
    </xf>
    <xf numFmtId="0" fontId="4" fillId="0" borderId="8" xfId="0" applyFont="1" applyBorder="1" applyAlignment="1">
      <alignment horizontal="center"/>
    </xf>
    <xf numFmtId="0" fontId="4" fillId="0" borderId="11" xfId="0" applyFont="1" applyBorder="1" applyAlignment="1">
      <alignment horizontal="center"/>
    </xf>
    <xf numFmtId="0" fontId="4" fillId="0" borderId="9" xfId="0" applyFont="1" applyBorder="1" applyAlignment="1">
      <alignment horizontal="center"/>
    </xf>
    <xf numFmtId="0" fontId="2" fillId="5" borderId="25" xfId="0" applyFont="1" applyFill="1" applyBorder="1" applyAlignment="1">
      <alignment horizontal="left"/>
    </xf>
    <xf numFmtId="0" fontId="0" fillId="5" borderId="20" xfId="0" applyFont="1" applyFill="1" applyBorder="1" applyAlignment="1">
      <alignment horizontal="left"/>
    </xf>
    <xf numFmtId="0" fontId="0" fillId="5" borderId="21" xfId="0" applyFont="1" applyFill="1" applyBorder="1" applyAlignment="1">
      <alignment horizontal="left"/>
    </xf>
    <xf numFmtId="0" fontId="1" fillId="4" borderId="1" xfId="0" applyFont="1" applyFill="1" applyBorder="1" applyAlignment="1">
      <alignment horizontal="center"/>
    </xf>
    <xf numFmtId="0" fontId="0" fillId="4" borderId="2"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4" borderId="0" xfId="0" applyFill="1" applyAlignment="1">
      <alignment horizontal="center"/>
    </xf>
    <xf numFmtId="0" fontId="0" fillId="4" borderId="5" xfId="0" applyFill="1" applyBorder="1" applyAlignment="1">
      <alignment horizontal="center"/>
    </xf>
    <xf numFmtId="0" fontId="2" fillId="5" borderId="13" xfId="0" applyFont="1" applyFill="1" applyBorder="1" applyAlignment="1">
      <alignment horizontal="left"/>
    </xf>
    <xf numFmtId="0" fontId="0" fillId="5" borderId="14" xfId="0" applyFont="1" applyFill="1" applyBorder="1" applyAlignment="1">
      <alignment horizontal="left"/>
    </xf>
    <xf numFmtId="0" fontId="0" fillId="5" borderId="15" xfId="0" applyFont="1" applyFill="1" applyBorder="1" applyAlignment="1">
      <alignment horizontal="left"/>
    </xf>
    <xf numFmtId="0" fontId="2" fillId="6" borderId="13" xfId="0" applyFont="1" applyFill="1" applyBorder="1" applyAlignment="1">
      <alignment horizontal="left"/>
    </xf>
    <xf numFmtId="0" fontId="0" fillId="6" borderId="14" xfId="0" applyFill="1" applyBorder="1" applyAlignment="1">
      <alignment horizontal="left"/>
    </xf>
    <xf numFmtId="0" fontId="0" fillId="6" borderId="15" xfId="0" applyFill="1" applyBorder="1" applyAlignment="1">
      <alignment horizontal="left"/>
    </xf>
    <xf numFmtId="0" fontId="0" fillId="0" borderId="14" xfId="0" applyBorder="1" applyAlignment="1">
      <alignment horizontal="left"/>
    </xf>
    <xf numFmtId="0" fontId="0" fillId="0" borderId="15" xfId="0" applyBorder="1" applyAlignment="1">
      <alignment horizontal="left"/>
    </xf>
    <xf numFmtId="14" fontId="2" fillId="5" borderId="28" xfId="0" applyNumberFormat="1" applyFont="1" applyFill="1" applyBorder="1" applyAlignment="1">
      <alignment horizontal="left"/>
    </xf>
    <xf numFmtId="0" fontId="0" fillId="5" borderId="22" xfId="0" applyFont="1" applyFill="1" applyBorder="1" applyAlignment="1">
      <alignment horizontal="left"/>
    </xf>
    <xf numFmtId="0" fontId="0" fillId="5" borderId="23" xfId="0" applyFont="1" applyFill="1" applyBorder="1" applyAlignment="1">
      <alignment horizontal="left"/>
    </xf>
    <xf numFmtId="4" fontId="2" fillId="2" borderId="13" xfId="0" applyNumberFormat="1" applyFont="1" applyFill="1" applyBorder="1" applyAlignment="1">
      <alignment horizontal="center"/>
    </xf>
    <xf numFmtId="4" fontId="2" fillId="2" borderId="15" xfId="0" applyNumberFormat="1" applyFont="1" applyFill="1" applyBorder="1" applyAlignment="1">
      <alignment horizontal="center"/>
    </xf>
    <xf numFmtId="0" fontId="2" fillId="0" borderId="14" xfId="0" applyFont="1" applyBorder="1" applyAlignment="1">
      <alignment horizontal="left" indent="1"/>
    </xf>
    <xf numFmtId="0" fontId="0" fillId="0" borderId="14" xfId="0" applyBorder="1" applyAlignment="1">
      <alignment horizontal="left" indent="1"/>
    </xf>
    <xf numFmtId="0" fontId="0" fillId="0" borderId="15" xfId="0" applyBorder="1" applyAlignment="1">
      <alignment horizontal="left" indent="1"/>
    </xf>
    <xf numFmtId="164" fontId="5" fillId="4" borderId="26" xfId="0" applyNumberFormat="1" applyFont="1" applyFill="1" applyBorder="1" applyAlignment="1">
      <alignment horizontal="left"/>
    </xf>
    <xf numFmtId="0" fontId="0" fillId="4" borderId="6" xfId="0" applyFill="1" applyBorder="1" applyAlignment="1"/>
    <xf numFmtId="0" fontId="0" fillId="4" borderId="7" xfId="0" applyFill="1" applyBorder="1" applyAlignment="1"/>
    <xf numFmtId="0" fontId="3" fillId="0" borderId="1" xfId="0" applyFont="1" applyBorder="1" applyAlignment="1"/>
    <xf numFmtId="0" fontId="3" fillId="0" borderId="2" xfId="0" applyFont="1" applyBorder="1" applyAlignment="1"/>
    <xf numFmtId="0" fontId="2" fillId="0" borderId="14" xfId="0" applyFont="1" applyBorder="1" applyAlignment="1">
      <alignment horizontal="left" wrapText="1" indent="1"/>
    </xf>
    <xf numFmtId="0" fontId="2" fillId="0" borderId="15" xfId="0" applyFont="1" applyBorder="1" applyAlignment="1">
      <alignment horizontal="left" wrapText="1" indent="1"/>
    </xf>
    <xf numFmtId="0" fontId="2" fillId="4" borderId="8" xfId="0" applyFont="1" applyFill="1" applyBorder="1" applyAlignment="1"/>
    <xf numFmtId="0" fontId="0" fillId="4" borderId="11" xfId="0" applyFill="1" applyBorder="1" applyAlignment="1"/>
    <xf numFmtId="0" fontId="0" fillId="4" borderId="9" xfId="0" applyFill="1" applyBorder="1" applyAlignment="1"/>
    <xf numFmtId="0" fontId="2" fillId="4" borderId="2" xfId="0" applyFont="1" applyFill="1" applyBorder="1" applyAlignment="1"/>
    <xf numFmtId="0" fontId="0" fillId="4" borderId="2" xfId="0" applyFill="1" applyBorder="1" applyAlignment="1"/>
    <xf numFmtId="0" fontId="0" fillId="4" borderId="3" xfId="0" applyFill="1" applyBorder="1" applyAlignment="1"/>
    <xf numFmtId="0" fontId="0" fillId="4" borderId="0" xfId="0" applyFill="1" applyAlignment="1"/>
    <xf numFmtId="0" fontId="0" fillId="4" borderId="5" xfId="0" applyFill="1" applyBorder="1" applyAlignment="1"/>
    <xf numFmtId="0" fontId="0" fillId="4" borderId="8" xfId="0" applyFill="1" applyBorder="1" applyAlignment="1"/>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2" fillId="5" borderId="19" xfId="0" applyFont="1" applyFill="1" applyBorder="1" applyAlignment="1"/>
    <xf numFmtId="0" fontId="7" fillId="5" borderId="14" xfId="0" applyFont="1" applyFill="1" applyBorder="1" applyAlignment="1"/>
    <xf numFmtId="0" fontId="7" fillId="5" borderId="15" xfId="0" applyFont="1" applyFill="1" applyBorder="1" applyAlignment="1"/>
    <xf numFmtId="0" fontId="2" fillId="6" borderId="19" xfId="0" applyFont="1" applyFill="1" applyBorder="1" applyAlignment="1"/>
    <xf numFmtId="0" fontId="7" fillId="6" borderId="14" xfId="0" applyFont="1" applyFill="1" applyBorder="1" applyAlignment="1"/>
    <xf numFmtId="0" fontId="7" fillId="6" borderId="15" xfId="0" applyFont="1" applyFill="1" applyBorder="1" applyAlignment="1"/>
    <xf numFmtId="0" fontId="2" fillId="2" borderId="4" xfId="0" applyFont="1" applyFill="1" applyBorder="1" applyAlignment="1"/>
    <xf numFmtId="0" fontId="7" fillId="2" borderId="0" xfId="0" applyFont="1" applyFill="1" applyBorder="1" applyAlignment="1"/>
    <xf numFmtId="0" fontId="7" fillId="2" borderId="5" xfId="0" applyFont="1" applyFill="1" applyBorder="1" applyAlignment="1"/>
    <xf numFmtId="0" fontId="2" fillId="3" borderId="16" xfId="0" applyFont="1" applyFill="1" applyBorder="1" applyAlignment="1">
      <alignment wrapText="1"/>
    </xf>
    <xf numFmtId="0" fontId="2" fillId="3" borderId="22" xfId="0" applyFont="1" applyFill="1" applyBorder="1" applyAlignment="1">
      <alignment wrapText="1"/>
    </xf>
    <xf numFmtId="0" fontId="2" fillId="3" borderId="23"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49"/>
  <sheetViews>
    <sheetView showGridLines="0" tabSelected="1" topLeftCell="B1" zoomScaleNormal="100" workbookViewId="0">
      <selection activeCell="D42" sqref="D42:N44"/>
    </sheetView>
  </sheetViews>
  <sheetFormatPr defaultRowHeight="15" x14ac:dyDescent="0.25"/>
  <cols>
    <col min="1" max="1" width="4.7109375" customWidth="1"/>
    <col min="2" max="2" width="26.7109375" customWidth="1"/>
    <col min="3" max="3" width="15.7109375" customWidth="1"/>
    <col min="14" max="14" width="29.42578125" customWidth="1"/>
    <col min="16" max="16" width="15" hidden="1" customWidth="1"/>
    <col min="17" max="17" width="11" hidden="1" customWidth="1"/>
    <col min="18" max="18" width="14.140625" hidden="1" customWidth="1"/>
    <col min="19" max="19" width="12.28515625" hidden="1" customWidth="1"/>
    <col min="20" max="20" width="13.7109375" hidden="1" customWidth="1"/>
    <col min="21" max="21" width="12.42578125" hidden="1" customWidth="1"/>
    <col min="22" max="22" width="15.42578125" hidden="1" customWidth="1"/>
    <col min="23" max="23" width="7.7109375" hidden="1" customWidth="1"/>
    <col min="24" max="24" width="9.7109375" hidden="1" customWidth="1"/>
    <col min="25" max="25" width="24.42578125" hidden="1" customWidth="1"/>
    <col min="26" max="26" width="8.85546875" hidden="1" customWidth="1"/>
  </cols>
  <sheetData>
    <row r="1" spans="2:18" ht="19.5" thickBot="1" x14ac:dyDescent="0.35">
      <c r="B1" s="47" t="s">
        <v>10</v>
      </c>
      <c r="C1" s="48"/>
      <c r="D1" s="48"/>
      <c r="E1" s="48"/>
      <c r="F1" s="48"/>
      <c r="G1" s="48"/>
      <c r="H1" s="48"/>
      <c r="I1" s="48"/>
      <c r="J1" s="48"/>
      <c r="K1" s="48"/>
      <c r="L1" s="48"/>
      <c r="M1" s="48"/>
      <c r="N1" s="49"/>
    </row>
    <row r="2" spans="2:18" ht="15.75" x14ac:dyDescent="0.25">
      <c r="B2" s="12" t="s">
        <v>11</v>
      </c>
      <c r="C2" s="50"/>
      <c r="D2" s="51"/>
      <c r="E2" s="51"/>
      <c r="F2" s="52"/>
      <c r="G2" s="53"/>
      <c r="H2" s="54"/>
      <c r="I2" s="54"/>
      <c r="J2" s="54"/>
      <c r="K2" s="54"/>
      <c r="L2" s="54"/>
      <c r="M2" s="54"/>
      <c r="N2" s="55"/>
    </row>
    <row r="3" spans="2:18" ht="15.75" x14ac:dyDescent="0.25">
      <c r="B3" s="13" t="s">
        <v>12</v>
      </c>
      <c r="C3" s="59"/>
      <c r="D3" s="60"/>
      <c r="E3" s="60"/>
      <c r="F3" s="61"/>
      <c r="G3" s="56"/>
      <c r="H3" s="57"/>
      <c r="I3" s="57"/>
      <c r="J3" s="57"/>
      <c r="K3" s="57"/>
      <c r="L3" s="57"/>
      <c r="M3" s="57"/>
      <c r="N3" s="58"/>
    </row>
    <row r="4" spans="2:18" ht="15.75" x14ac:dyDescent="0.25">
      <c r="B4" s="39" t="s">
        <v>34</v>
      </c>
      <c r="C4" s="62" t="s">
        <v>33</v>
      </c>
      <c r="D4" s="63"/>
      <c r="E4" s="63"/>
      <c r="F4" s="64"/>
      <c r="G4" s="56"/>
      <c r="H4" s="57"/>
      <c r="I4" s="57"/>
      <c r="J4" s="57"/>
      <c r="K4" s="57"/>
      <c r="L4" s="57"/>
      <c r="M4" s="57"/>
      <c r="N4" s="58"/>
    </row>
    <row r="5" spans="2:18" ht="15.75" x14ac:dyDescent="0.25">
      <c r="B5" s="39" t="s">
        <v>43</v>
      </c>
      <c r="C5" s="46"/>
      <c r="D5" s="45" t="s">
        <v>44</v>
      </c>
      <c r="E5" s="70" t="str">
        <f>IF(ISBLANK(C5), "",C5/640)</f>
        <v/>
      </c>
      <c r="F5" s="71"/>
      <c r="G5" s="56"/>
      <c r="H5" s="57"/>
      <c r="I5" s="57"/>
      <c r="J5" s="57"/>
      <c r="K5" s="57"/>
      <c r="L5" s="57"/>
      <c r="M5" s="57"/>
      <c r="N5" s="58"/>
    </row>
    <row r="6" spans="2:18" ht="15.75" x14ac:dyDescent="0.25">
      <c r="B6" s="39" t="s">
        <v>38</v>
      </c>
      <c r="C6" s="59"/>
      <c r="D6" s="65"/>
      <c r="E6" s="65"/>
      <c r="F6" s="66"/>
      <c r="G6" s="56"/>
      <c r="H6" s="57"/>
      <c r="I6" s="57"/>
      <c r="J6" s="57"/>
      <c r="K6" s="57"/>
      <c r="L6" s="57"/>
      <c r="M6" s="57"/>
      <c r="N6" s="58"/>
    </row>
    <row r="7" spans="2:18" ht="16.5" thickBot="1" x14ac:dyDescent="0.3">
      <c r="B7" s="14" t="s">
        <v>13</v>
      </c>
      <c r="C7" s="67"/>
      <c r="D7" s="68"/>
      <c r="E7" s="68"/>
      <c r="F7" s="69"/>
      <c r="G7" s="56"/>
      <c r="H7" s="57"/>
      <c r="I7" s="57"/>
      <c r="J7" s="57"/>
      <c r="K7" s="57"/>
      <c r="L7" s="57"/>
      <c r="M7" s="57"/>
      <c r="N7" s="58"/>
    </row>
    <row r="8" spans="2:18" ht="15.75" thickBot="1" x14ac:dyDescent="0.3">
      <c r="B8" s="75"/>
      <c r="C8" s="76"/>
      <c r="D8" s="76"/>
      <c r="E8" s="76"/>
      <c r="F8" s="76"/>
      <c r="G8" s="76"/>
      <c r="H8" s="76"/>
      <c r="I8" s="76"/>
      <c r="J8" s="76"/>
      <c r="K8" s="76"/>
      <c r="L8" s="76"/>
      <c r="M8" s="76"/>
      <c r="N8" s="77"/>
      <c r="R8" s="15"/>
    </row>
    <row r="9" spans="2:18" ht="15.75" x14ac:dyDescent="0.25">
      <c r="B9" s="78" t="s">
        <v>19</v>
      </c>
      <c r="C9" s="79"/>
      <c r="D9" s="79"/>
      <c r="E9" s="1"/>
      <c r="F9" s="1"/>
      <c r="G9" s="1"/>
      <c r="H9" s="1"/>
      <c r="I9" s="1"/>
      <c r="J9" s="1"/>
      <c r="K9" s="1"/>
      <c r="L9" s="1"/>
      <c r="M9" s="1"/>
      <c r="N9" s="2"/>
    </row>
    <row r="10" spans="2:18" ht="15.75" x14ac:dyDescent="0.25">
      <c r="B10" s="36" t="s">
        <v>4</v>
      </c>
      <c r="C10" s="26"/>
      <c r="D10" s="29" t="s">
        <v>28</v>
      </c>
      <c r="E10" s="3"/>
      <c r="F10" s="3"/>
      <c r="G10" s="3"/>
      <c r="H10" s="3"/>
      <c r="I10" s="3"/>
      <c r="J10" s="3"/>
      <c r="K10" s="3"/>
      <c r="L10" s="3"/>
      <c r="M10" s="3"/>
      <c r="N10" s="4"/>
      <c r="Q10" s="38" t="s">
        <v>7</v>
      </c>
    </row>
    <row r="11" spans="2:18" ht="30.75" customHeight="1" x14ac:dyDescent="0.25">
      <c r="B11" s="24" t="s">
        <v>4</v>
      </c>
      <c r="C11" s="28"/>
      <c r="D11" s="80" t="s">
        <v>40</v>
      </c>
      <c r="E11" s="80"/>
      <c r="F11" s="80"/>
      <c r="G11" s="80"/>
      <c r="H11" s="80"/>
      <c r="I11" s="80"/>
      <c r="J11" s="80"/>
      <c r="K11" s="80"/>
      <c r="L11" s="80"/>
      <c r="M11" s="80"/>
      <c r="N11" s="81"/>
      <c r="Q11" s="16" t="str">
        <f>VLOOKUP(B11,Indices!B1:C3,2,FALSE)</f>
        <v>Index Value</v>
      </c>
    </row>
    <row r="12" spans="2:18" ht="16.5" thickBot="1" x14ac:dyDescent="0.3">
      <c r="B12" s="25" t="s">
        <v>4</v>
      </c>
      <c r="C12" s="27"/>
      <c r="D12" s="72" t="s">
        <v>20</v>
      </c>
      <c r="E12" s="73"/>
      <c r="F12" s="73"/>
      <c r="G12" s="73"/>
      <c r="H12" s="73"/>
      <c r="I12" s="73"/>
      <c r="J12" s="73"/>
      <c r="K12" s="73"/>
      <c r="L12" s="73"/>
      <c r="M12" s="73"/>
      <c r="N12" s="74"/>
      <c r="Q12" s="16" t="str">
        <f>VLOOKUP(B12,Indices!B1:C3,2,FALSE)</f>
        <v>Index Value</v>
      </c>
    </row>
    <row r="13" spans="2:18" ht="16.5" thickBot="1" x14ac:dyDescent="0.3">
      <c r="B13" s="5" t="s">
        <v>29</v>
      </c>
      <c r="C13" s="8" t="str">
        <f>IF(OR(Q11="Index Value",(Q12="Index Value")),"Index Value",IF(((Q11+Q12)=2),"High",IF(((Q11+Q12)=1),"Moderate",IF(((Q11+Q12)=0),"Low","None"))))</f>
        <v>Index Value</v>
      </c>
      <c r="D13" s="6"/>
      <c r="E13" s="6"/>
      <c r="F13" s="6"/>
      <c r="G13" s="6"/>
      <c r="H13" s="6"/>
      <c r="I13" s="6"/>
      <c r="J13" s="6"/>
      <c r="K13" s="6"/>
      <c r="L13" s="6"/>
      <c r="M13" s="6"/>
      <c r="N13" s="7"/>
    </row>
    <row r="14" spans="2:18" ht="16.5" thickBot="1" x14ac:dyDescent="0.3">
      <c r="B14" s="82"/>
      <c r="C14" s="83"/>
      <c r="D14" s="83"/>
      <c r="E14" s="83"/>
      <c r="F14" s="83"/>
      <c r="G14" s="83"/>
      <c r="H14" s="83"/>
      <c r="I14" s="83"/>
      <c r="J14" s="83"/>
      <c r="K14" s="83"/>
      <c r="L14" s="83"/>
      <c r="M14" s="83"/>
      <c r="N14" s="84"/>
    </row>
    <row r="15" spans="2:18" ht="15.75" x14ac:dyDescent="0.25">
      <c r="B15" s="78" t="s">
        <v>0</v>
      </c>
      <c r="C15" s="79"/>
      <c r="D15" s="79"/>
      <c r="E15" s="1"/>
      <c r="F15" s="1"/>
      <c r="G15" s="1"/>
      <c r="H15" s="1"/>
      <c r="I15" s="1"/>
      <c r="J15" s="1"/>
      <c r="K15" s="1"/>
      <c r="L15" s="1"/>
      <c r="M15" s="1"/>
      <c r="N15" s="2"/>
    </row>
    <row r="16" spans="2:18" ht="15.75" x14ac:dyDescent="0.25">
      <c r="B16" s="10" t="s">
        <v>4</v>
      </c>
      <c r="C16" s="30"/>
      <c r="D16" s="29" t="s">
        <v>28</v>
      </c>
      <c r="E16" s="3"/>
      <c r="F16" s="3"/>
      <c r="G16" s="3"/>
      <c r="H16" s="3"/>
      <c r="I16" s="3"/>
      <c r="J16" s="3"/>
      <c r="K16" s="3"/>
      <c r="L16" s="3"/>
      <c r="M16" s="3"/>
      <c r="N16" s="4"/>
      <c r="Q16" s="11" t="s">
        <v>7</v>
      </c>
    </row>
    <row r="17" spans="2:17" ht="15.75" x14ac:dyDescent="0.25">
      <c r="B17" s="24" t="s">
        <v>4</v>
      </c>
      <c r="C17" s="28"/>
      <c r="D17" s="72" t="s">
        <v>21</v>
      </c>
      <c r="E17" s="73"/>
      <c r="F17" s="73"/>
      <c r="G17" s="73"/>
      <c r="H17" s="73"/>
      <c r="I17" s="73"/>
      <c r="J17" s="73"/>
      <c r="K17" s="73"/>
      <c r="L17" s="73"/>
      <c r="M17" s="73"/>
      <c r="N17" s="74"/>
      <c r="Q17" s="16" t="str">
        <f>VLOOKUP(B17,Indices!B1:C3,2,FALSE)</f>
        <v>Index Value</v>
      </c>
    </row>
    <row r="18" spans="2:17" ht="15.75" x14ac:dyDescent="0.25">
      <c r="B18" s="24" t="s">
        <v>4</v>
      </c>
      <c r="C18" s="28"/>
      <c r="D18" s="72" t="s">
        <v>22</v>
      </c>
      <c r="E18" s="73"/>
      <c r="F18" s="73"/>
      <c r="G18" s="73"/>
      <c r="H18" s="73"/>
      <c r="I18" s="73"/>
      <c r="J18" s="73"/>
      <c r="K18" s="73"/>
      <c r="L18" s="73"/>
      <c r="M18" s="73"/>
      <c r="N18" s="74"/>
      <c r="Q18" s="16" t="str">
        <f>VLOOKUP(B18,Indices!E1:F3,2,FALSE)</f>
        <v>Index Value</v>
      </c>
    </row>
    <row r="19" spans="2:17" ht="16.5" thickBot="1" x14ac:dyDescent="0.3">
      <c r="B19" s="25" t="s">
        <v>4</v>
      </c>
      <c r="C19" s="31"/>
      <c r="D19" s="72" t="s">
        <v>39</v>
      </c>
      <c r="E19" s="73"/>
      <c r="F19" s="73"/>
      <c r="G19" s="73"/>
      <c r="H19" s="73"/>
      <c r="I19" s="73"/>
      <c r="J19" s="73"/>
      <c r="K19" s="73"/>
      <c r="L19" s="73"/>
      <c r="M19" s="73"/>
      <c r="N19" s="74"/>
      <c r="Q19" s="16" t="str">
        <f>VLOOKUP(B19,Indices!E1:F3,2,FALSE)</f>
        <v>Index Value</v>
      </c>
    </row>
    <row r="20" spans="2:17" ht="16.5" thickBot="1" x14ac:dyDescent="0.3">
      <c r="B20" s="5" t="s">
        <v>29</v>
      </c>
      <c r="C20" s="32" t="str">
        <f>IF(OR(OR(Q17="Index Value",(Q18="Index Value")),(Q19="index Value")),"Index Value",IF(((Q17+Q18+Q19)=3),"High",IF(((Q17+Q18+Q19)&gt;=2),"Moderate",IF(((Q17+Q18+Q19)&lt;=1),"Low","None"))))</f>
        <v>Index Value</v>
      </c>
      <c r="D20" s="6"/>
      <c r="E20" s="6"/>
      <c r="F20" s="6"/>
      <c r="G20" s="6"/>
      <c r="H20" s="6"/>
      <c r="I20" s="6"/>
      <c r="J20" s="6"/>
      <c r="K20" s="6"/>
      <c r="L20" s="6"/>
      <c r="M20" s="6"/>
      <c r="N20" s="7"/>
    </row>
    <row r="21" spans="2:17" ht="16.5" thickBot="1" x14ac:dyDescent="0.3">
      <c r="B21" s="82"/>
      <c r="C21" s="83"/>
      <c r="D21" s="83"/>
      <c r="E21" s="83"/>
      <c r="F21" s="83"/>
      <c r="G21" s="83"/>
      <c r="H21" s="83"/>
      <c r="I21" s="83"/>
      <c r="J21" s="83"/>
      <c r="K21" s="83"/>
      <c r="L21" s="83"/>
      <c r="M21" s="83"/>
      <c r="N21" s="84"/>
    </row>
    <row r="22" spans="2:17" ht="15.75" x14ac:dyDescent="0.25">
      <c r="B22" s="78" t="s">
        <v>1</v>
      </c>
      <c r="C22" s="79"/>
      <c r="D22" s="79"/>
      <c r="E22" s="1"/>
      <c r="F22" s="1"/>
      <c r="G22" s="1"/>
      <c r="H22" s="1"/>
      <c r="I22" s="1"/>
      <c r="J22" s="1"/>
      <c r="K22" s="1"/>
      <c r="L22" s="1"/>
      <c r="M22" s="1"/>
      <c r="N22" s="2"/>
    </row>
    <row r="23" spans="2:17" ht="15.75" x14ac:dyDescent="0.25">
      <c r="B23" s="10" t="s">
        <v>4</v>
      </c>
      <c r="C23" s="30"/>
      <c r="D23" s="29" t="s">
        <v>28</v>
      </c>
      <c r="E23" s="3"/>
      <c r="F23" s="3"/>
      <c r="G23" s="3"/>
      <c r="H23" s="3"/>
      <c r="I23" s="3"/>
      <c r="J23" s="3"/>
      <c r="K23" s="3"/>
      <c r="L23" s="3"/>
      <c r="M23" s="3"/>
      <c r="N23" s="4"/>
      <c r="Q23" s="11" t="s">
        <v>7</v>
      </c>
    </row>
    <row r="24" spans="2:17" ht="15.75" x14ac:dyDescent="0.25">
      <c r="B24" s="24" t="s">
        <v>4</v>
      </c>
      <c r="C24" s="28"/>
      <c r="D24" s="72" t="s">
        <v>23</v>
      </c>
      <c r="E24" s="73"/>
      <c r="F24" s="73"/>
      <c r="G24" s="73"/>
      <c r="H24" s="73"/>
      <c r="I24" s="73"/>
      <c r="J24" s="73"/>
      <c r="K24" s="73"/>
      <c r="L24" s="73"/>
      <c r="M24" s="73"/>
      <c r="N24" s="74"/>
      <c r="Q24" s="16" t="str">
        <f>VLOOKUP(B24,Indices!B1:C3,2,FALSE)</f>
        <v>Index Value</v>
      </c>
    </row>
    <row r="25" spans="2:17" ht="15.75" x14ac:dyDescent="0.25">
      <c r="B25" s="24" t="s">
        <v>4</v>
      </c>
      <c r="C25" s="28"/>
      <c r="D25" s="72" t="s">
        <v>24</v>
      </c>
      <c r="E25" s="73"/>
      <c r="F25" s="73"/>
      <c r="G25" s="73"/>
      <c r="H25" s="73"/>
      <c r="I25" s="73"/>
      <c r="J25" s="73"/>
      <c r="K25" s="73"/>
      <c r="L25" s="73"/>
      <c r="M25" s="73"/>
      <c r="N25" s="74"/>
      <c r="Q25" s="16" t="str">
        <f>VLOOKUP(B25,Indices!E1:F3,2,FALSE)</f>
        <v>Index Value</v>
      </c>
    </row>
    <row r="26" spans="2:17" ht="15.75" x14ac:dyDescent="0.25">
      <c r="B26" s="24" t="s">
        <v>4</v>
      </c>
      <c r="C26" s="28"/>
      <c r="D26" s="72" t="s">
        <v>41</v>
      </c>
      <c r="E26" s="73"/>
      <c r="F26" s="73"/>
      <c r="G26" s="73"/>
      <c r="H26" s="73"/>
      <c r="I26" s="73"/>
      <c r="J26" s="73"/>
      <c r="K26" s="73"/>
      <c r="L26" s="73"/>
      <c r="M26" s="73"/>
      <c r="N26" s="74"/>
      <c r="Q26" s="16" t="str">
        <f>VLOOKUP(B26,Indices!B1:C3,2,FALSE)</f>
        <v>Index Value</v>
      </c>
    </row>
    <row r="27" spans="2:17" ht="15.75" x14ac:dyDescent="0.25">
      <c r="B27" s="24" t="s">
        <v>4</v>
      </c>
      <c r="C27" s="28"/>
      <c r="D27" s="72" t="s">
        <v>30</v>
      </c>
      <c r="E27" s="73"/>
      <c r="F27" s="73"/>
      <c r="G27" s="73"/>
      <c r="H27" s="73"/>
      <c r="I27" s="73"/>
      <c r="J27" s="73"/>
      <c r="K27" s="73"/>
      <c r="L27" s="73"/>
      <c r="M27" s="73"/>
      <c r="N27" s="74"/>
      <c r="Q27" s="16" t="str">
        <f>VLOOKUP(B27,Indices!B1:C3,2,FALSE)</f>
        <v>Index Value</v>
      </c>
    </row>
    <row r="28" spans="2:17" ht="16.5" thickBot="1" x14ac:dyDescent="0.3">
      <c r="B28" s="25" t="s">
        <v>4</v>
      </c>
      <c r="C28" s="31"/>
      <c r="D28" s="72" t="s">
        <v>25</v>
      </c>
      <c r="E28" s="73"/>
      <c r="F28" s="73"/>
      <c r="G28" s="73"/>
      <c r="H28" s="73"/>
      <c r="I28" s="73"/>
      <c r="J28" s="73"/>
      <c r="K28" s="73"/>
      <c r="L28" s="73"/>
      <c r="M28" s="73"/>
      <c r="N28" s="74"/>
      <c r="Q28" s="16" t="str">
        <f>VLOOKUP(B28,Indices!B1:C3,2,FALSE)</f>
        <v>Index Value</v>
      </c>
    </row>
    <row r="29" spans="2:17" ht="16.5" thickBot="1" x14ac:dyDescent="0.3">
      <c r="B29" s="5" t="s">
        <v>29</v>
      </c>
      <c r="C29" s="32" t="str">
        <f>IF(OR(OR(OR(OR(Q24="Index Value",(Q25="Index Value")),(Q26="index Value")),(Q27="Index Value")),(Q28="Index Value")),"Index Value",IF(((Q24+Q25+Q26+Q27+Q28)&gt;=4),"High",IF(((Q24+Q25+Q26+Q27+Q28)&gt;=3),"Moderate",IF(((Q24+Q25+Q26+Q27+Q28)&lt;3),"Low","None"))))</f>
        <v>Index Value</v>
      </c>
      <c r="D29" s="6"/>
      <c r="E29" s="6"/>
      <c r="F29" s="6"/>
      <c r="G29" s="6"/>
      <c r="H29" s="6"/>
      <c r="I29" s="6"/>
      <c r="J29" s="6"/>
      <c r="K29" s="6"/>
      <c r="L29" s="6"/>
      <c r="M29" s="6"/>
      <c r="N29" s="7"/>
    </row>
    <row r="30" spans="2:17" ht="16.5" thickBot="1" x14ac:dyDescent="0.3">
      <c r="B30" s="82"/>
      <c r="C30" s="83"/>
      <c r="D30" s="83"/>
      <c r="E30" s="83"/>
      <c r="F30" s="83"/>
      <c r="G30" s="83"/>
      <c r="H30" s="83"/>
      <c r="I30" s="83"/>
      <c r="J30" s="83"/>
      <c r="K30" s="83"/>
      <c r="L30" s="83"/>
      <c r="M30" s="83"/>
      <c r="N30" s="84"/>
    </row>
    <row r="31" spans="2:17" ht="15.75" x14ac:dyDescent="0.25">
      <c r="B31" s="78" t="s">
        <v>2</v>
      </c>
      <c r="C31" s="79"/>
      <c r="D31" s="79"/>
      <c r="E31" s="1"/>
      <c r="F31" s="1"/>
      <c r="G31" s="1"/>
      <c r="H31" s="1"/>
      <c r="I31" s="1"/>
      <c r="J31" s="1"/>
      <c r="K31" s="1"/>
      <c r="L31" s="1"/>
      <c r="M31" s="1"/>
      <c r="N31" s="2"/>
    </row>
    <row r="32" spans="2:17" ht="15.75" x14ac:dyDescent="0.25">
      <c r="B32" s="10" t="s">
        <v>4</v>
      </c>
      <c r="C32" s="30"/>
      <c r="D32" s="29" t="s">
        <v>28</v>
      </c>
      <c r="E32" s="3"/>
      <c r="F32" s="3"/>
      <c r="G32" s="3"/>
      <c r="H32" s="3"/>
      <c r="I32" s="3"/>
      <c r="J32" s="3"/>
      <c r="K32" s="3"/>
      <c r="L32" s="3"/>
      <c r="M32" s="3"/>
      <c r="N32" s="4"/>
      <c r="Q32" s="11" t="s">
        <v>7</v>
      </c>
    </row>
    <row r="33" spans="2:17" ht="15.75" x14ac:dyDescent="0.25">
      <c r="B33" s="35" t="str">
        <f>B12</f>
        <v>Value</v>
      </c>
      <c r="C33" s="34"/>
      <c r="D33" s="72" t="s">
        <v>26</v>
      </c>
      <c r="E33" s="73"/>
      <c r="F33" s="73"/>
      <c r="G33" s="73"/>
      <c r="H33" s="73"/>
      <c r="I33" s="73"/>
      <c r="J33" s="73"/>
      <c r="K33" s="73"/>
      <c r="L33" s="73"/>
      <c r="M33" s="73"/>
      <c r="N33" s="74"/>
      <c r="Q33" s="9" t="str">
        <f>Q12</f>
        <v>Index Value</v>
      </c>
    </row>
    <row r="34" spans="2:17" ht="16.5" thickBot="1" x14ac:dyDescent="0.3">
      <c r="B34" s="25" t="s">
        <v>4</v>
      </c>
      <c r="C34" s="33"/>
      <c r="D34" s="72" t="s">
        <v>31</v>
      </c>
      <c r="E34" s="73"/>
      <c r="F34" s="73"/>
      <c r="G34" s="73"/>
      <c r="H34" s="73"/>
      <c r="I34" s="73"/>
      <c r="J34" s="73"/>
      <c r="K34" s="73"/>
      <c r="L34" s="73"/>
      <c r="M34" s="73"/>
      <c r="N34" s="74"/>
      <c r="Q34" s="16" t="str">
        <f>VLOOKUP(B34,Indices!E1:F3,2,FALSE)</f>
        <v>Index Value</v>
      </c>
    </row>
    <row r="35" spans="2:17" ht="16.5" thickBot="1" x14ac:dyDescent="0.3">
      <c r="B35" s="5" t="s">
        <v>29</v>
      </c>
      <c r="C35" s="32" t="str">
        <f>IF(OR(Q33="Index Value",(Q34="Index Value")),"Index Value",IF(((Q33+Q34)=2),"High",IF(((Q33+Q34)=1),"Moderate",IF(((Q33+Q34)=0),"Low","None"))))</f>
        <v>Index Value</v>
      </c>
      <c r="D35" s="6"/>
      <c r="E35" s="6"/>
      <c r="F35" s="6"/>
      <c r="G35" s="6"/>
      <c r="H35" s="6"/>
      <c r="I35" s="6"/>
      <c r="J35" s="6"/>
      <c r="K35" s="6"/>
      <c r="L35" s="6"/>
      <c r="M35" s="6"/>
      <c r="N35" s="7"/>
    </row>
    <row r="36" spans="2:17" ht="16.5" thickBot="1" x14ac:dyDescent="0.3">
      <c r="B36" s="82"/>
      <c r="C36" s="83"/>
      <c r="D36" s="83"/>
      <c r="E36" s="83"/>
      <c r="F36" s="83"/>
      <c r="G36" s="83"/>
      <c r="H36" s="83"/>
      <c r="I36" s="83"/>
      <c r="J36" s="83"/>
      <c r="K36" s="83"/>
      <c r="L36" s="83"/>
      <c r="M36" s="83"/>
      <c r="N36" s="84"/>
    </row>
    <row r="37" spans="2:17" ht="15.75" x14ac:dyDescent="0.25">
      <c r="B37" s="78" t="s">
        <v>3</v>
      </c>
      <c r="C37" s="79"/>
      <c r="D37" s="79"/>
      <c r="E37" s="1"/>
      <c r="F37" s="1"/>
      <c r="G37" s="1"/>
      <c r="H37" s="1"/>
      <c r="I37" s="1"/>
      <c r="J37" s="1"/>
      <c r="K37" s="1"/>
      <c r="L37" s="1"/>
      <c r="M37" s="1"/>
      <c r="N37" s="2"/>
    </row>
    <row r="38" spans="2:17" ht="15.75" x14ac:dyDescent="0.25">
      <c r="B38" s="10" t="s">
        <v>4</v>
      </c>
      <c r="C38" s="30"/>
      <c r="D38" s="29" t="s">
        <v>28</v>
      </c>
      <c r="E38" s="3"/>
      <c r="F38" s="3"/>
      <c r="G38" s="3"/>
      <c r="H38" s="3"/>
      <c r="I38" s="3"/>
      <c r="J38" s="3"/>
      <c r="K38" s="3"/>
      <c r="L38" s="3"/>
      <c r="M38" s="3"/>
      <c r="N38" s="4"/>
      <c r="Q38" s="11" t="s">
        <v>7</v>
      </c>
    </row>
    <row r="39" spans="2:17" ht="31.5" customHeight="1" x14ac:dyDescent="0.25">
      <c r="B39" s="24" t="s">
        <v>4</v>
      </c>
      <c r="C39" s="28"/>
      <c r="D39" s="80" t="s">
        <v>42</v>
      </c>
      <c r="E39" s="80"/>
      <c r="F39" s="80"/>
      <c r="G39" s="80"/>
      <c r="H39" s="80"/>
      <c r="I39" s="80"/>
      <c r="J39" s="80"/>
      <c r="K39" s="80"/>
      <c r="L39" s="80"/>
      <c r="M39" s="80"/>
      <c r="N39" s="81"/>
      <c r="Q39" s="16" t="str">
        <f>VLOOKUP(B39,Indices!B1:C3,2,FALSE)</f>
        <v>Index Value</v>
      </c>
    </row>
    <row r="40" spans="2:17" ht="16.5" thickBot="1" x14ac:dyDescent="0.3">
      <c r="B40" s="17" t="str">
        <f>B12</f>
        <v>Value</v>
      </c>
      <c r="C40" s="31"/>
      <c r="D40" s="72" t="s">
        <v>26</v>
      </c>
      <c r="E40" s="73"/>
      <c r="F40" s="73"/>
      <c r="G40" s="73"/>
      <c r="H40" s="73"/>
      <c r="I40" s="73"/>
      <c r="J40" s="73"/>
      <c r="K40" s="73"/>
      <c r="L40" s="73"/>
      <c r="M40" s="73"/>
      <c r="N40" s="74"/>
      <c r="Q40" s="16" t="str">
        <f>Q12</f>
        <v>Index Value</v>
      </c>
    </row>
    <row r="41" spans="2:17" ht="16.5" thickBot="1" x14ac:dyDescent="0.3">
      <c r="B41" s="5" t="s">
        <v>8</v>
      </c>
      <c r="C41" s="32" t="str">
        <f>IF(OR(Q39="Index Value",(Q40="Index Value")),"Index Value",IF(((Q39+Q40)=2),"High",IF(((Q39+Q40)=1),"Moderate",IF(((Q39+Q40)=0),"Low","None"))))</f>
        <v>Index Value</v>
      </c>
      <c r="D41" s="6"/>
      <c r="E41" s="6"/>
      <c r="F41" s="6"/>
      <c r="G41" s="6"/>
      <c r="H41" s="6"/>
      <c r="I41" s="6"/>
      <c r="J41" s="6"/>
      <c r="K41" s="6"/>
      <c r="L41" s="6"/>
      <c r="M41" s="6"/>
      <c r="N41" s="7"/>
    </row>
    <row r="42" spans="2:17" ht="16.5" thickBot="1" x14ac:dyDescent="0.3">
      <c r="B42" s="82"/>
      <c r="C42" s="83"/>
      <c r="D42" s="85"/>
      <c r="E42" s="86"/>
      <c r="F42" s="86"/>
      <c r="G42" s="86"/>
      <c r="H42" s="86"/>
      <c r="I42" s="86"/>
      <c r="J42" s="86"/>
      <c r="K42" s="86"/>
      <c r="L42" s="86"/>
      <c r="M42" s="86"/>
      <c r="N42" s="87"/>
    </row>
    <row r="43" spans="2:17" ht="63.75" thickBot="1" x14ac:dyDescent="0.3">
      <c r="B43" s="43" t="s">
        <v>32</v>
      </c>
      <c r="C43" s="37" t="str">
        <f>IF(OR(OR(OR(OR(C41="Index Value",(C35="Index Value"),(C29="Index Value"),(C20="Index Value"),(C13="index Value"))))),"Index Value",IF(COUNTIF(C13:C41,"High")&gt;=4,"High",IF(AND(COUNTIF(C13:C41,"High")=3,COUNTIF(C12:C41,"Moderate")=2),"High",IF(AND(COUNTIF(C13:C41,"High")=2,COUNTIF(C13:C41,"Moderate")=3),"Moderate",IF(AND(COUNTIF(C13:C41,"High")=2,COUNTIF(C13:C41,"Moderate")=2),"Moderate",IF(AND(COUNTIF(C13:C41,"High")=2,COUNTIF(C13:C41,"Moderate")=1),"Moderate",IF(AND(COUNTIF(C13:C41,"High")=1,COUNTIF(C13:C41,"Moderate")=2),"Moderate",IF(COUNTIF(C13:C41,"Moderate")=5,"Moderate",IF(COUNTIF(C13:C41,"Moderate")=4,"Moderate",IF(COUNTIF(C13:C41,"Moderate")=3,"Moderate",IF(AND(COUNTIF(C13:C41,"High")=2,COUNTIF(C13:C41,"Low")&gt;=2),"Moderate",IF(AND(COUNTIF(C13:C41,"Moderate")=2,COUNTIF(C13:C41,"Low")=2),"Moderate",IF(AND(COUNTIF(C13:C41,"Moderate")=2,COUNTIF(C13:C41,"Low")=3),"Low",IF(AND(COUNTIF(C13:C41,"Moderate")=1,COUNTIF(C13:C41,"Low")&gt;=3),"Low",IF(COUNTIF(C13:C41,"Low")&gt;=4,"Low","Error")))))))))))))))</f>
        <v>Index Value</v>
      </c>
      <c r="D43" s="88"/>
      <c r="E43" s="88"/>
      <c r="F43" s="88"/>
      <c r="G43" s="88"/>
      <c r="H43" s="88"/>
      <c r="I43" s="88"/>
      <c r="J43" s="88"/>
      <c r="K43" s="88"/>
      <c r="L43" s="88"/>
      <c r="M43" s="88"/>
      <c r="N43" s="89"/>
    </row>
    <row r="44" spans="2:17" ht="15.75" thickBot="1" x14ac:dyDescent="0.3">
      <c r="B44" s="90"/>
      <c r="C44" s="83"/>
      <c r="D44" s="76"/>
      <c r="E44" s="76"/>
      <c r="F44" s="76"/>
      <c r="G44" s="76"/>
      <c r="H44" s="76"/>
      <c r="I44" s="76"/>
      <c r="J44" s="76"/>
      <c r="K44" s="76"/>
      <c r="L44" s="76"/>
      <c r="M44" s="76"/>
      <c r="N44" s="77"/>
    </row>
    <row r="45" spans="2:17" ht="16.5" customHeight="1" x14ac:dyDescent="0.25">
      <c r="B45" s="91" t="s">
        <v>14</v>
      </c>
      <c r="C45" s="92"/>
      <c r="D45" s="92"/>
      <c r="E45" s="92"/>
      <c r="F45" s="93"/>
      <c r="G45" s="94"/>
    </row>
    <row r="46" spans="2:17" ht="15.75" x14ac:dyDescent="0.25">
      <c r="B46" s="95" t="s">
        <v>17</v>
      </c>
      <c r="C46" s="96"/>
      <c r="D46" s="96"/>
      <c r="E46" s="96"/>
      <c r="F46" s="96"/>
      <c r="G46" s="97"/>
    </row>
    <row r="47" spans="2:17" ht="15.75" x14ac:dyDescent="0.25">
      <c r="B47" s="98" t="s">
        <v>15</v>
      </c>
      <c r="C47" s="99"/>
      <c r="D47" s="99"/>
      <c r="E47" s="99"/>
      <c r="F47" s="99"/>
      <c r="G47" s="100"/>
    </row>
    <row r="48" spans="2:17" ht="15.75" x14ac:dyDescent="0.25">
      <c r="B48" s="101" t="s">
        <v>16</v>
      </c>
      <c r="C48" s="102"/>
      <c r="D48" s="102"/>
      <c r="E48" s="102"/>
      <c r="F48" s="102"/>
      <c r="G48" s="103"/>
    </row>
    <row r="49" spans="2:7" ht="34.15" customHeight="1" thickBot="1" x14ac:dyDescent="0.3">
      <c r="B49" s="104" t="s">
        <v>18</v>
      </c>
      <c r="C49" s="105"/>
      <c r="D49" s="105"/>
      <c r="E49" s="105"/>
      <c r="F49" s="105"/>
      <c r="G49" s="106"/>
    </row>
  </sheetData>
  <protectedRanges>
    <protectedRange sqref="C2:F4 B11:B12 B17:B19 B34 B39 B24:B28 C6:F7 C5" name="Range1"/>
  </protectedRanges>
  <mergeCells count="40">
    <mergeCell ref="B45:G45"/>
    <mergeCell ref="B46:G46"/>
    <mergeCell ref="B47:G47"/>
    <mergeCell ref="B48:G48"/>
    <mergeCell ref="B49:G49"/>
    <mergeCell ref="D40:N40"/>
    <mergeCell ref="B42:C42"/>
    <mergeCell ref="D42:N44"/>
    <mergeCell ref="B44:C44"/>
    <mergeCell ref="D25:N25"/>
    <mergeCell ref="D26:N26"/>
    <mergeCell ref="D28:N28"/>
    <mergeCell ref="B30:N30"/>
    <mergeCell ref="B31:D31"/>
    <mergeCell ref="D33:N33"/>
    <mergeCell ref="D27:N27"/>
    <mergeCell ref="D34:N34"/>
    <mergeCell ref="B36:N36"/>
    <mergeCell ref="B37:D37"/>
    <mergeCell ref="D39:N39"/>
    <mergeCell ref="D24:N24"/>
    <mergeCell ref="B8:N8"/>
    <mergeCell ref="B9:D9"/>
    <mergeCell ref="D11:N11"/>
    <mergeCell ref="D12:N12"/>
    <mergeCell ref="B14:N14"/>
    <mergeCell ref="B15:D15"/>
    <mergeCell ref="D17:N17"/>
    <mergeCell ref="D18:N18"/>
    <mergeCell ref="D19:N19"/>
    <mergeCell ref="B21:N21"/>
    <mergeCell ref="B22:D22"/>
    <mergeCell ref="B1:N1"/>
    <mergeCell ref="C2:F2"/>
    <mergeCell ref="G2:N7"/>
    <mergeCell ref="C3:F3"/>
    <mergeCell ref="C4:F4"/>
    <mergeCell ref="C6:F6"/>
    <mergeCell ref="C7:F7"/>
    <mergeCell ref="E5:F5"/>
  </mergeCells>
  <dataValidations xWindow="540" yWindow="506" count="17">
    <dataValidation type="list" allowBlank="1" showInputMessage="1" showErrorMessage="1" prompt="This assessment must be performed based on observations in the field.  " sqref="B39">
      <formula1>Value</formula1>
    </dataValidation>
    <dataValidation type="date" allowBlank="1" showInputMessage="1" showErrorMessage="1" prompt="Insert date." sqref="C7:F7">
      <formula1>42454</formula1>
      <formula2>48298</formula2>
    </dataValidation>
    <dataValidation type="list" allowBlank="1" showInputMessage="1" showErrorMessage="1" prompt="This assessment is performed in the field.  The channel banks will be considered to have high bank erosion if the outer meander bends (point of curvature to point of tangent) of the SAR are greater than 50 percent unvegetated, below top of bank. " sqref="B25">
      <formula1>Value2</formula1>
    </dataValidation>
    <dataValidation type="list" allowBlank="1" showInputMessage="1" showErrorMessage="1" prompt="The assessment of surface and groundwater hydrology should be made in the field and/or remotely using the most current available aerial imagery.  The presence of impairments must be depicted within the SAR." sqref="B11">
      <formula1>Value</formula1>
    </dataValidation>
    <dataValidation type="list" allowBlank="1" showInputMessage="1" showErrorMessage="1" prompt="Utilizing the National Land Cover Dataset (2011 or more recent),  determine the percent forested cover of the contributing drainage basin of the SAR.  This data can be reviewed on the EPA Waters GeoViewer, or similar web-based platform. " sqref="B12">
      <formula1>Value</formula1>
    </dataValidation>
    <dataValidation type="list" allowBlank="1" showInputMessage="1" showErrorMessage="1" prompt="This assessment is performed in the field.  The SAR will be considered connected to the floodplain if any of the following indicators are present beyond top of bank: water marks, sediment deposits, drift deposits, and drainage patterns.    " sqref="B17">
      <formula1>Value</formula1>
    </dataValidation>
    <dataValidation type="list" allowBlank="1" showInputMessage="1" showErrorMessage="1" prompt="This assessment is performed in the field.  Headcuts are an erosional feature where an abrupt vertical drop occurs within the stream bed.  " sqref="B18">
      <formula1>Value2</formula1>
    </dataValidation>
    <dataValidation type="list" allowBlank="1" showInputMessage="1" showErrorMessage="1" prompt="This assessment focuses on direct anthropogenic alterations of channel morphology.  This assessment can be be performed in the field or remotely.  Evidence of anthropogenic alterations may include the presence of sidecast spoil." sqref="B19">
      <formula1>Value2</formula1>
    </dataValidation>
    <dataValidation type="list" allowBlank="1" showInputMessage="1" showErrorMessage="1" prompt="LWD is defined as non-living trees, logs, root-wads, or branches in contact with the top of bank or interior to the channel, which are each a minimum of 1 meter in length and 10 centimeters in diameter (Davis et al., 2001).      " sqref="B26">
      <formula1>Value</formula1>
    </dataValidation>
    <dataValidation type="list" allowBlank="1" showInputMessage="1" showErrorMessage="1" prompt="This assessment is performed in the field and is an estimate of the width of the existing woody riparian buffer, regardless of species. " sqref="B28">
      <formula1>Value</formula1>
    </dataValidation>
    <dataValidation type="list" allowBlank="1" showInputMessage="1" showErrorMessage="1" prompt="The most recent EPA/Georgia EPD 303(d) list should be referenced to determine if the assessment reach is not supporting designed uses.  " sqref="B34">
      <formula1>Value2</formula1>
    </dataValidation>
    <dataValidation type="list" allowBlank="1" showInputMessage="1" showErrorMessage="1" prompt="The assessment must be performed in the field.  The presence of bedform diversity will be confirmed with the observation of more than one type of morphological bed features (e.g., riffles, runs, pools, cascades)." sqref="B24">
      <formula1>Value</formula1>
    </dataValidation>
    <dataValidation allowBlank="1" showInputMessage="1" showErrorMessage="1" prompt="Provide the latitude/longitude coordinates for the center of the Stream Assessment Reach (SAR) directly associated with the impact area, in decimal degree format.  The SAR should be representative of the impact area, and at minimum, 100 meters in length." sqref="C6:F6"/>
    <dataValidation type="list" allowBlank="1" showInputMessage="1" showErrorMessage="1" prompt="The minimum size of fine gravel particles is 2 millimeters in diameter._x000a_" sqref="B27">
      <formula1>Value</formula1>
    </dataValidation>
    <dataValidation type="decimal" allowBlank="1" showInputMessage="1" showErrorMessage="1" prompt="Insert the catchment acreage of the impact reach.  The catchment area is automatically converted into square miles in the adjacent field. " sqref="C5">
      <formula1>0</formula1>
      <formula2>2000000</formula2>
    </dataValidation>
    <dataValidation allowBlank="1" showInputMessage="1" showErrorMessage="1" prompt="Insert project name." sqref="C2:F2"/>
    <dataValidation allowBlank="1" showInputMessage="1" showErrorMessage="1" prompt="Insert impact reach name." sqref="C3:F3"/>
  </dataValidations>
  <pageMargins left="0.45" right="0.45" top="0.5" bottom="0.5" header="0.3" footer="0.3"/>
  <pageSetup scale="62" fitToWidth="0" orientation="landscape" r:id="rId1"/>
  <headerFooter>
    <oddFooter>&amp;CVersion 1.3 (May 25, 2018)</oddFooter>
  </headerFooter>
  <ignoredErrors>
    <ignoredError sqref="Q25" formula="1"/>
  </ignoredErrors>
  <extLst>
    <ext xmlns:x14="http://schemas.microsoft.com/office/spreadsheetml/2009/9/main" uri="{CCE6A557-97BC-4b89-ADB6-D9C93CAAB3DF}">
      <x14:dataValidations xmlns:xm="http://schemas.microsoft.com/office/excel/2006/main" xWindow="540" yWindow="506" count="1">
        <x14:dataValidation type="list" allowBlank="1" showInputMessage="1" showErrorMessage="1" prompt="Intermittent/Ephemeral - characterized by non-continuous flow under normal climatic conditions, and supported by the NC DWQ Stream ID Form.  Catchment area size of all streams can be determined using EPA Waters GeoViewer, or similar web-based platform.  ">
          <x14:formula1>
            <xm:f>Indices!$H$1:$H$4</xm:f>
          </x14:formula1>
          <xm:sqref>C4:F4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48"/>
  <sheetViews>
    <sheetView showGridLines="0" zoomScaleNormal="100" workbookViewId="0">
      <selection activeCell="C6" sqref="C6:F6"/>
    </sheetView>
  </sheetViews>
  <sheetFormatPr defaultRowHeight="15" x14ac:dyDescent="0.25"/>
  <cols>
    <col min="1" max="1" width="4.7109375" customWidth="1"/>
    <col min="2" max="2" width="26.7109375" customWidth="1"/>
    <col min="3" max="3" width="15.7109375" customWidth="1"/>
    <col min="14" max="14" width="29.42578125" customWidth="1"/>
    <col min="16" max="16" width="0" hidden="1" customWidth="1"/>
    <col min="17" max="17" width="17.42578125" hidden="1" customWidth="1"/>
    <col min="18" max="26" width="0" hidden="1" customWidth="1"/>
  </cols>
  <sheetData>
    <row r="1" spans="2:18" ht="19.5" thickBot="1" x14ac:dyDescent="0.35">
      <c r="B1" s="47" t="s">
        <v>9</v>
      </c>
      <c r="C1" s="48"/>
      <c r="D1" s="48"/>
      <c r="E1" s="48"/>
      <c r="F1" s="48"/>
      <c r="G1" s="48"/>
      <c r="H1" s="48"/>
      <c r="I1" s="48"/>
      <c r="J1" s="48"/>
      <c r="K1" s="48"/>
      <c r="L1" s="48"/>
      <c r="M1" s="48"/>
      <c r="N1" s="49"/>
    </row>
    <row r="2" spans="2:18" ht="15.75" x14ac:dyDescent="0.25">
      <c r="B2" s="12" t="s">
        <v>11</v>
      </c>
      <c r="C2" s="50"/>
      <c r="D2" s="51"/>
      <c r="E2" s="51"/>
      <c r="F2" s="52"/>
      <c r="G2" s="53"/>
      <c r="H2" s="54"/>
      <c r="I2" s="54"/>
      <c r="J2" s="54"/>
      <c r="K2" s="54"/>
      <c r="L2" s="54"/>
      <c r="M2" s="54"/>
      <c r="N2" s="55"/>
    </row>
    <row r="3" spans="2:18" ht="15.75" x14ac:dyDescent="0.25">
      <c r="B3" s="13" t="s">
        <v>12</v>
      </c>
      <c r="C3" s="59"/>
      <c r="D3" s="60"/>
      <c r="E3" s="60"/>
      <c r="F3" s="61"/>
      <c r="G3" s="56"/>
      <c r="H3" s="57"/>
      <c r="I3" s="57"/>
      <c r="J3" s="57"/>
      <c r="K3" s="57"/>
      <c r="L3" s="57"/>
      <c r="M3" s="57"/>
      <c r="N3" s="58"/>
    </row>
    <row r="4" spans="2:18" ht="15.75" x14ac:dyDescent="0.25">
      <c r="B4" s="39" t="s">
        <v>34</v>
      </c>
      <c r="C4" s="62" t="s">
        <v>33</v>
      </c>
      <c r="D4" s="63"/>
      <c r="E4" s="63"/>
      <c r="F4" s="64"/>
      <c r="G4" s="56"/>
      <c r="H4" s="57"/>
      <c r="I4" s="57"/>
      <c r="J4" s="57"/>
      <c r="K4" s="57"/>
      <c r="L4" s="57"/>
      <c r="M4" s="57"/>
      <c r="N4" s="58"/>
    </row>
    <row r="5" spans="2:18" ht="15.75" x14ac:dyDescent="0.25">
      <c r="B5" s="39" t="s">
        <v>43</v>
      </c>
      <c r="C5" s="46"/>
      <c r="D5" s="45" t="s">
        <v>44</v>
      </c>
      <c r="E5" s="70" t="str">
        <f>IF(ISBLANK(C5), "",C5/640)</f>
        <v/>
      </c>
      <c r="F5" s="71"/>
      <c r="G5" s="56"/>
      <c r="H5" s="57"/>
      <c r="I5" s="57"/>
      <c r="J5" s="57"/>
      <c r="K5" s="57"/>
      <c r="L5" s="57"/>
      <c r="M5" s="57"/>
      <c r="N5" s="58"/>
    </row>
    <row r="6" spans="2:18" ht="15.75" x14ac:dyDescent="0.25">
      <c r="B6" s="39" t="s">
        <v>38</v>
      </c>
      <c r="C6" s="59"/>
      <c r="D6" s="65"/>
      <c r="E6" s="65"/>
      <c r="F6" s="66"/>
      <c r="G6" s="56"/>
      <c r="H6" s="57"/>
      <c r="I6" s="57"/>
      <c r="J6" s="57"/>
      <c r="K6" s="57"/>
      <c r="L6" s="57"/>
      <c r="M6" s="57"/>
      <c r="N6" s="58"/>
    </row>
    <row r="7" spans="2:18" ht="16.5" thickBot="1" x14ac:dyDescent="0.3">
      <c r="B7" s="14" t="s">
        <v>13</v>
      </c>
      <c r="C7" s="67"/>
      <c r="D7" s="68"/>
      <c r="E7" s="68"/>
      <c r="F7" s="69"/>
      <c r="G7" s="56"/>
      <c r="H7" s="57"/>
      <c r="I7" s="57"/>
      <c r="J7" s="57"/>
      <c r="K7" s="57"/>
      <c r="L7" s="57"/>
      <c r="M7" s="57"/>
      <c r="N7" s="58"/>
    </row>
    <row r="8" spans="2:18" ht="15.75" thickBot="1" x14ac:dyDescent="0.3">
      <c r="B8" s="75"/>
      <c r="C8" s="76"/>
      <c r="D8" s="76"/>
      <c r="E8" s="76"/>
      <c r="F8" s="76"/>
      <c r="G8" s="76"/>
      <c r="H8" s="76"/>
      <c r="I8" s="76"/>
      <c r="J8" s="76"/>
      <c r="K8" s="76"/>
      <c r="L8" s="76"/>
      <c r="M8" s="76"/>
      <c r="N8" s="77"/>
      <c r="R8" s="15"/>
    </row>
    <row r="9" spans="2:18" ht="15.75" x14ac:dyDescent="0.25">
      <c r="B9" s="78" t="s">
        <v>19</v>
      </c>
      <c r="C9" s="79"/>
      <c r="D9" s="79"/>
      <c r="E9" s="1"/>
      <c r="F9" s="1"/>
      <c r="G9" s="1"/>
      <c r="H9" s="1"/>
      <c r="I9" s="1"/>
      <c r="J9" s="1"/>
      <c r="K9" s="1"/>
      <c r="L9" s="1"/>
      <c r="M9" s="1"/>
      <c r="N9" s="2"/>
    </row>
    <row r="10" spans="2:18" ht="15.75" x14ac:dyDescent="0.25">
      <c r="B10" s="36" t="s">
        <v>4</v>
      </c>
      <c r="C10" s="26"/>
      <c r="D10" s="29" t="s">
        <v>28</v>
      </c>
      <c r="E10" s="3"/>
      <c r="F10" s="3"/>
      <c r="G10" s="3"/>
      <c r="H10" s="3"/>
      <c r="I10" s="3"/>
      <c r="J10" s="3"/>
      <c r="K10" s="3"/>
      <c r="L10" s="3"/>
      <c r="M10" s="3"/>
      <c r="N10" s="4"/>
      <c r="Q10" s="38" t="s">
        <v>7</v>
      </c>
    </row>
    <row r="11" spans="2:18" ht="30.75" customHeight="1" x14ac:dyDescent="0.25">
      <c r="B11" s="24" t="s">
        <v>4</v>
      </c>
      <c r="C11" s="28"/>
      <c r="D11" s="80" t="s">
        <v>40</v>
      </c>
      <c r="E11" s="80"/>
      <c r="F11" s="80"/>
      <c r="G11" s="80"/>
      <c r="H11" s="80"/>
      <c r="I11" s="80"/>
      <c r="J11" s="80"/>
      <c r="K11" s="80"/>
      <c r="L11" s="80"/>
      <c r="M11" s="80"/>
      <c r="N11" s="81"/>
      <c r="Q11" s="16" t="str">
        <f>VLOOKUP(B11,Indices!B1:C3,2,FALSE)</f>
        <v>Index Value</v>
      </c>
    </row>
    <row r="12" spans="2:18" ht="16.5" thickBot="1" x14ac:dyDescent="0.3">
      <c r="B12" s="25" t="s">
        <v>4</v>
      </c>
      <c r="C12" s="27"/>
      <c r="D12" s="72" t="s">
        <v>20</v>
      </c>
      <c r="E12" s="73"/>
      <c r="F12" s="73"/>
      <c r="G12" s="73"/>
      <c r="H12" s="73"/>
      <c r="I12" s="73"/>
      <c r="J12" s="73"/>
      <c r="K12" s="73"/>
      <c r="L12" s="73"/>
      <c r="M12" s="73"/>
      <c r="N12" s="74"/>
      <c r="Q12" s="16" t="str">
        <f>VLOOKUP(B12,Indices!B1:C3,2,FALSE)</f>
        <v>Index Value</v>
      </c>
    </row>
    <row r="13" spans="2:18" ht="16.5" thickBot="1" x14ac:dyDescent="0.3">
      <c r="B13" s="5" t="s">
        <v>29</v>
      </c>
      <c r="C13" s="8" t="str">
        <f>IF(OR(Q11="Index Value",(Q12="Index Value")),"Index Value",IF(((Q11+Q12)=2),"High",IF(((Q11+Q12)=1),"Moderate",IF(((Q11+Q12)=0),"Low","None"))))</f>
        <v>Index Value</v>
      </c>
      <c r="D13" s="6"/>
      <c r="E13" s="6"/>
      <c r="F13" s="6"/>
      <c r="G13" s="6"/>
      <c r="H13" s="6"/>
      <c r="I13" s="6"/>
      <c r="J13" s="6"/>
      <c r="K13" s="6"/>
      <c r="L13" s="6"/>
      <c r="M13" s="6"/>
      <c r="N13" s="7"/>
    </row>
    <row r="14" spans="2:18" ht="16.5" thickBot="1" x14ac:dyDescent="0.3">
      <c r="B14" s="82"/>
      <c r="C14" s="83"/>
      <c r="D14" s="83"/>
      <c r="E14" s="83"/>
      <c r="F14" s="83"/>
      <c r="G14" s="83"/>
      <c r="H14" s="83"/>
      <c r="I14" s="83"/>
      <c r="J14" s="83"/>
      <c r="K14" s="83"/>
      <c r="L14" s="83"/>
      <c r="M14" s="83"/>
      <c r="N14" s="84"/>
    </row>
    <row r="15" spans="2:18" ht="15.75" x14ac:dyDescent="0.25">
      <c r="B15" s="78" t="s">
        <v>0</v>
      </c>
      <c r="C15" s="79"/>
      <c r="D15" s="79"/>
      <c r="E15" s="1"/>
      <c r="F15" s="1"/>
      <c r="G15" s="1"/>
      <c r="H15" s="1"/>
      <c r="I15" s="1"/>
      <c r="J15" s="1"/>
      <c r="K15" s="1"/>
      <c r="L15" s="1"/>
      <c r="M15" s="1"/>
      <c r="N15" s="2"/>
    </row>
    <row r="16" spans="2:18" ht="15.75" x14ac:dyDescent="0.25">
      <c r="B16" s="10" t="s">
        <v>4</v>
      </c>
      <c r="C16" s="30"/>
      <c r="D16" s="29" t="s">
        <v>28</v>
      </c>
      <c r="E16" s="3"/>
      <c r="F16" s="3"/>
      <c r="G16" s="3"/>
      <c r="H16" s="3"/>
      <c r="I16" s="3"/>
      <c r="J16" s="3"/>
      <c r="K16" s="3"/>
      <c r="L16" s="3"/>
      <c r="M16" s="3"/>
      <c r="N16" s="4"/>
      <c r="Q16" s="11" t="s">
        <v>7</v>
      </c>
    </row>
    <row r="17" spans="2:17" ht="15.75" x14ac:dyDescent="0.25">
      <c r="B17" s="24" t="s">
        <v>4</v>
      </c>
      <c r="C17" s="28"/>
      <c r="D17" s="72" t="s">
        <v>21</v>
      </c>
      <c r="E17" s="73"/>
      <c r="F17" s="73"/>
      <c r="G17" s="73"/>
      <c r="H17" s="73"/>
      <c r="I17" s="73"/>
      <c r="J17" s="73"/>
      <c r="K17" s="73"/>
      <c r="L17" s="73"/>
      <c r="M17" s="73"/>
      <c r="N17" s="74"/>
      <c r="Q17" s="16" t="str">
        <f>VLOOKUP(B17,Indices!B1:C3,2,FALSE)</f>
        <v>Index Value</v>
      </c>
    </row>
    <row r="18" spans="2:17" ht="15.75" x14ac:dyDescent="0.25">
      <c r="B18" s="24" t="s">
        <v>4</v>
      </c>
      <c r="C18" s="28"/>
      <c r="D18" s="72" t="s">
        <v>22</v>
      </c>
      <c r="E18" s="73"/>
      <c r="F18" s="73"/>
      <c r="G18" s="73"/>
      <c r="H18" s="73"/>
      <c r="I18" s="73"/>
      <c r="J18" s="73"/>
      <c r="K18" s="73"/>
      <c r="L18" s="73"/>
      <c r="M18" s="73"/>
      <c r="N18" s="74"/>
      <c r="Q18" s="16" t="str">
        <f>VLOOKUP(B18,Indices!E1:F3,2,FALSE)</f>
        <v>Index Value</v>
      </c>
    </row>
    <row r="19" spans="2:17" ht="16.5" thickBot="1" x14ac:dyDescent="0.3">
      <c r="B19" s="25" t="s">
        <v>4</v>
      </c>
      <c r="C19" s="31"/>
      <c r="D19" s="72" t="s">
        <v>39</v>
      </c>
      <c r="E19" s="73"/>
      <c r="F19" s="73"/>
      <c r="G19" s="73"/>
      <c r="H19" s="73"/>
      <c r="I19" s="73"/>
      <c r="J19" s="73"/>
      <c r="K19" s="73"/>
      <c r="L19" s="73"/>
      <c r="M19" s="73"/>
      <c r="N19" s="74"/>
      <c r="Q19" s="16" t="str">
        <f>VLOOKUP(B19,Indices!E1:F3,2,FALSE)</f>
        <v>Index Value</v>
      </c>
    </row>
    <row r="20" spans="2:17" ht="16.5" thickBot="1" x14ac:dyDescent="0.3">
      <c r="B20" s="5" t="s">
        <v>29</v>
      </c>
      <c r="C20" s="32" t="str">
        <f>IF(OR(OR(Q17="Index Value",(Q18="Index Value")),(Q19="index Value")),"Index Value",IF(((Q17+Q18+Q19)=3),"High",IF(((Q17+Q18+Q19)&gt;=2),"Moderate",IF(((Q17+Q18+Q19)&lt;=1),"Low","None"))))</f>
        <v>Index Value</v>
      </c>
      <c r="D20" s="6"/>
      <c r="E20" s="6"/>
      <c r="F20" s="6"/>
      <c r="G20" s="6"/>
      <c r="H20" s="6"/>
      <c r="I20" s="6"/>
      <c r="J20" s="6"/>
      <c r="K20" s="6"/>
      <c r="L20" s="6"/>
      <c r="M20" s="6"/>
      <c r="N20" s="7"/>
    </row>
    <row r="21" spans="2:17" ht="16.5" thickBot="1" x14ac:dyDescent="0.3">
      <c r="B21" s="82"/>
      <c r="C21" s="83"/>
      <c r="D21" s="83"/>
      <c r="E21" s="83"/>
      <c r="F21" s="83"/>
      <c r="G21" s="83"/>
      <c r="H21" s="83"/>
      <c r="I21" s="83"/>
      <c r="J21" s="83"/>
      <c r="K21" s="83"/>
      <c r="L21" s="83"/>
      <c r="M21" s="83"/>
      <c r="N21" s="84"/>
    </row>
    <row r="22" spans="2:17" ht="15.75" x14ac:dyDescent="0.25">
      <c r="B22" s="78" t="s">
        <v>1</v>
      </c>
      <c r="C22" s="79"/>
      <c r="D22" s="79"/>
      <c r="E22" s="1"/>
      <c r="F22" s="1"/>
      <c r="G22" s="1"/>
      <c r="H22" s="1"/>
      <c r="I22" s="1"/>
      <c r="J22" s="1"/>
      <c r="K22" s="1"/>
      <c r="L22" s="1"/>
      <c r="M22" s="1"/>
      <c r="N22" s="2"/>
    </row>
    <row r="23" spans="2:17" ht="15.75" x14ac:dyDescent="0.25">
      <c r="B23" s="10" t="s">
        <v>4</v>
      </c>
      <c r="C23" s="30"/>
      <c r="D23" s="29" t="s">
        <v>28</v>
      </c>
      <c r="E23" s="3"/>
      <c r="F23" s="3"/>
      <c r="G23" s="3"/>
      <c r="H23" s="3"/>
      <c r="I23" s="3"/>
      <c r="J23" s="3"/>
      <c r="K23" s="3"/>
      <c r="L23" s="3"/>
      <c r="M23" s="3"/>
      <c r="N23" s="4"/>
      <c r="Q23" s="11" t="s">
        <v>7</v>
      </c>
    </row>
    <row r="24" spans="2:17" ht="15.75" x14ac:dyDescent="0.25">
      <c r="B24" s="24" t="s">
        <v>4</v>
      </c>
      <c r="C24" s="28"/>
      <c r="D24" s="72" t="s">
        <v>23</v>
      </c>
      <c r="E24" s="73"/>
      <c r="F24" s="73"/>
      <c r="G24" s="73"/>
      <c r="H24" s="73"/>
      <c r="I24" s="73"/>
      <c r="J24" s="73"/>
      <c r="K24" s="73"/>
      <c r="L24" s="73"/>
      <c r="M24" s="73"/>
      <c r="N24" s="74"/>
      <c r="Q24" s="16" t="str">
        <f>VLOOKUP(B24,Indices!B1:C3,2,FALSE)</f>
        <v>Index Value</v>
      </c>
    </row>
    <row r="25" spans="2:17" ht="15.75" x14ac:dyDescent="0.25">
      <c r="B25" s="24" t="s">
        <v>4</v>
      </c>
      <c r="C25" s="28"/>
      <c r="D25" s="72" t="s">
        <v>24</v>
      </c>
      <c r="E25" s="73"/>
      <c r="F25" s="73"/>
      <c r="G25" s="73"/>
      <c r="H25" s="73"/>
      <c r="I25" s="73"/>
      <c r="J25" s="73"/>
      <c r="K25" s="73"/>
      <c r="L25" s="73"/>
      <c r="M25" s="73"/>
      <c r="N25" s="74"/>
      <c r="Q25" s="16" t="str">
        <f>VLOOKUP(B25,Indices!E1:F3,2,FALSE)</f>
        <v>Index Value</v>
      </c>
    </row>
    <row r="26" spans="2:17" ht="15.75" x14ac:dyDescent="0.25">
      <c r="B26" s="24" t="s">
        <v>4</v>
      </c>
      <c r="C26" s="28"/>
      <c r="D26" s="72" t="s">
        <v>41</v>
      </c>
      <c r="E26" s="73"/>
      <c r="F26" s="73"/>
      <c r="G26" s="73"/>
      <c r="H26" s="73"/>
      <c r="I26" s="73"/>
      <c r="J26" s="73"/>
      <c r="K26" s="73"/>
      <c r="L26" s="73"/>
      <c r="M26" s="73"/>
      <c r="N26" s="74"/>
      <c r="Q26" s="16" t="str">
        <f>VLOOKUP(B26,Indices!B1:C3,2,FALSE)</f>
        <v>Index Value</v>
      </c>
    </row>
    <row r="27" spans="2:17" ht="16.5" thickBot="1" x14ac:dyDescent="0.3">
      <c r="B27" s="25" t="s">
        <v>4</v>
      </c>
      <c r="C27" s="31"/>
      <c r="D27" s="72" t="s">
        <v>25</v>
      </c>
      <c r="E27" s="73"/>
      <c r="F27" s="73"/>
      <c r="G27" s="73"/>
      <c r="H27" s="73"/>
      <c r="I27" s="73"/>
      <c r="J27" s="73"/>
      <c r="K27" s="73"/>
      <c r="L27" s="73"/>
      <c r="M27" s="73"/>
      <c r="N27" s="74"/>
      <c r="Q27" s="16" t="str">
        <f>VLOOKUP(B27,Indices!B1:C3,2,FALSE)</f>
        <v>Index Value</v>
      </c>
    </row>
    <row r="28" spans="2:17" ht="16.5" thickBot="1" x14ac:dyDescent="0.3">
      <c r="B28" s="5" t="s">
        <v>29</v>
      </c>
      <c r="C28" s="32" t="str">
        <f>IF(OR(OR(OR(Q24="Index Value",(Q25="Index Value")),(Q26="index Value")),(Q27="Index Value")),"Index Value",IF(((Q24+Q25+Q26+Q27)&gt;=3),"High",IF(((Q24+Q25+Q26+Q27)&gt;=2),"Moderate",IF(((Q24+Q25+Q26+Q27)&lt;2),"Low","None"))))</f>
        <v>Index Value</v>
      </c>
      <c r="D28" s="6"/>
      <c r="E28" s="6"/>
      <c r="F28" s="6"/>
      <c r="G28" s="6"/>
      <c r="H28" s="6"/>
      <c r="I28" s="6"/>
      <c r="J28" s="6"/>
      <c r="K28" s="6"/>
      <c r="L28" s="6"/>
      <c r="M28" s="6"/>
      <c r="N28" s="7"/>
    </row>
    <row r="29" spans="2:17" ht="16.5" thickBot="1" x14ac:dyDescent="0.3">
      <c r="B29" s="82"/>
      <c r="C29" s="83"/>
      <c r="D29" s="83"/>
      <c r="E29" s="83"/>
      <c r="F29" s="83"/>
      <c r="G29" s="83"/>
      <c r="H29" s="83"/>
      <c r="I29" s="83"/>
      <c r="J29" s="83"/>
      <c r="K29" s="83"/>
      <c r="L29" s="83"/>
      <c r="M29" s="83"/>
      <c r="N29" s="84"/>
    </row>
    <row r="30" spans="2:17" ht="15.75" x14ac:dyDescent="0.25">
      <c r="B30" s="78" t="s">
        <v>2</v>
      </c>
      <c r="C30" s="79"/>
      <c r="D30" s="79"/>
      <c r="E30" s="1"/>
      <c r="F30" s="1"/>
      <c r="G30" s="1"/>
      <c r="H30" s="1"/>
      <c r="I30" s="1"/>
      <c r="J30" s="1"/>
      <c r="K30" s="1"/>
      <c r="L30" s="1"/>
      <c r="M30" s="1"/>
      <c r="N30" s="2"/>
    </row>
    <row r="31" spans="2:17" ht="15.75" x14ac:dyDescent="0.25">
      <c r="B31" s="10" t="s">
        <v>4</v>
      </c>
      <c r="C31" s="30"/>
      <c r="D31" s="29" t="s">
        <v>28</v>
      </c>
      <c r="E31" s="3"/>
      <c r="F31" s="3"/>
      <c r="G31" s="3"/>
      <c r="H31" s="3"/>
      <c r="I31" s="3"/>
      <c r="J31" s="3"/>
      <c r="K31" s="3"/>
      <c r="L31" s="3"/>
      <c r="M31" s="3"/>
      <c r="N31" s="4"/>
      <c r="Q31" s="11" t="s">
        <v>7</v>
      </c>
    </row>
    <row r="32" spans="2:17" ht="15.75" x14ac:dyDescent="0.25">
      <c r="B32" s="35" t="str">
        <f>B12</f>
        <v>Value</v>
      </c>
      <c r="C32" s="34"/>
      <c r="D32" s="72" t="s">
        <v>26</v>
      </c>
      <c r="E32" s="73"/>
      <c r="F32" s="73"/>
      <c r="G32" s="73"/>
      <c r="H32" s="73"/>
      <c r="I32" s="73"/>
      <c r="J32" s="73"/>
      <c r="K32" s="73"/>
      <c r="L32" s="73"/>
      <c r="M32" s="73"/>
      <c r="N32" s="74"/>
      <c r="Q32" s="9" t="str">
        <f>Q12</f>
        <v>Index Value</v>
      </c>
    </row>
    <row r="33" spans="2:17" ht="16.5" thickBot="1" x14ac:dyDescent="0.3">
      <c r="B33" s="25" t="s">
        <v>4</v>
      </c>
      <c r="C33" s="33"/>
      <c r="D33" s="72" t="s">
        <v>31</v>
      </c>
      <c r="E33" s="73"/>
      <c r="F33" s="73"/>
      <c r="G33" s="73"/>
      <c r="H33" s="73"/>
      <c r="I33" s="73"/>
      <c r="J33" s="73"/>
      <c r="K33" s="73"/>
      <c r="L33" s="73"/>
      <c r="M33" s="73"/>
      <c r="N33" s="74"/>
      <c r="Q33" s="16" t="str">
        <f>VLOOKUP(B33,Indices!E1:F3,2,FALSE)</f>
        <v>Index Value</v>
      </c>
    </row>
    <row r="34" spans="2:17" ht="16.5" thickBot="1" x14ac:dyDescent="0.3">
      <c r="B34" s="5" t="s">
        <v>29</v>
      </c>
      <c r="C34" s="32" t="str">
        <f>IF(OR(Q32="Index Value",(Q33="Index Value")),"Index Value",IF(((Q32+Q33)=2),"High",IF(((Q32+Q33)=1),"Moderate",IF(((Q32+Q33)=0),"Low","None"))))</f>
        <v>Index Value</v>
      </c>
      <c r="D34" s="6"/>
      <c r="E34" s="6"/>
      <c r="F34" s="6"/>
      <c r="G34" s="6"/>
      <c r="H34" s="6"/>
      <c r="I34" s="6"/>
      <c r="J34" s="6"/>
      <c r="K34" s="6"/>
      <c r="L34" s="6"/>
      <c r="M34" s="6"/>
      <c r="N34" s="7"/>
    </row>
    <row r="35" spans="2:17" ht="16.5" thickBot="1" x14ac:dyDescent="0.3">
      <c r="B35" s="82"/>
      <c r="C35" s="83"/>
      <c r="D35" s="83"/>
      <c r="E35" s="83"/>
      <c r="F35" s="83"/>
      <c r="G35" s="83"/>
      <c r="H35" s="83"/>
      <c r="I35" s="83"/>
      <c r="J35" s="83"/>
      <c r="K35" s="83"/>
      <c r="L35" s="83"/>
      <c r="M35" s="83"/>
      <c r="N35" s="84"/>
    </row>
    <row r="36" spans="2:17" ht="15.75" x14ac:dyDescent="0.25">
      <c r="B36" s="78" t="s">
        <v>3</v>
      </c>
      <c r="C36" s="79"/>
      <c r="D36" s="79"/>
      <c r="E36" s="1"/>
      <c r="F36" s="1"/>
      <c r="G36" s="1"/>
      <c r="H36" s="1"/>
      <c r="I36" s="1"/>
      <c r="J36" s="1"/>
      <c r="K36" s="1"/>
      <c r="L36" s="1"/>
      <c r="M36" s="1"/>
      <c r="N36" s="2"/>
    </row>
    <row r="37" spans="2:17" ht="15.75" x14ac:dyDescent="0.25">
      <c r="B37" s="10" t="s">
        <v>4</v>
      </c>
      <c r="C37" s="30"/>
      <c r="D37" s="29" t="s">
        <v>28</v>
      </c>
      <c r="E37" s="3"/>
      <c r="F37" s="3"/>
      <c r="G37" s="3"/>
      <c r="H37" s="3"/>
      <c r="I37" s="3"/>
      <c r="J37" s="3"/>
      <c r="K37" s="3"/>
      <c r="L37" s="3"/>
      <c r="M37" s="3"/>
      <c r="N37" s="4"/>
      <c r="Q37" s="11" t="s">
        <v>7</v>
      </c>
    </row>
    <row r="38" spans="2:17" ht="31.5" customHeight="1" x14ac:dyDescent="0.25">
      <c r="B38" s="24" t="s">
        <v>4</v>
      </c>
      <c r="C38" s="28"/>
      <c r="D38" s="80" t="s">
        <v>27</v>
      </c>
      <c r="E38" s="80"/>
      <c r="F38" s="80"/>
      <c r="G38" s="80"/>
      <c r="H38" s="80"/>
      <c r="I38" s="80"/>
      <c r="J38" s="80"/>
      <c r="K38" s="80"/>
      <c r="L38" s="80"/>
      <c r="M38" s="80"/>
      <c r="N38" s="81"/>
      <c r="Q38" s="16" t="str">
        <f>VLOOKUP(B38,Indices!B1:C3,2,FALSE)</f>
        <v>Index Value</v>
      </c>
    </row>
    <row r="39" spans="2:17" ht="16.5" thickBot="1" x14ac:dyDescent="0.3">
      <c r="B39" s="17" t="str">
        <f>B12</f>
        <v>Value</v>
      </c>
      <c r="C39" s="31"/>
      <c r="D39" s="72" t="s">
        <v>26</v>
      </c>
      <c r="E39" s="73"/>
      <c r="F39" s="73"/>
      <c r="G39" s="73"/>
      <c r="H39" s="73"/>
      <c r="I39" s="73"/>
      <c r="J39" s="73"/>
      <c r="K39" s="73"/>
      <c r="L39" s="73"/>
      <c r="M39" s="73"/>
      <c r="N39" s="74"/>
      <c r="Q39" s="16" t="str">
        <f>Q12</f>
        <v>Index Value</v>
      </c>
    </row>
    <row r="40" spans="2:17" ht="16.5" thickBot="1" x14ac:dyDescent="0.3">
      <c r="B40" s="5" t="s">
        <v>8</v>
      </c>
      <c r="C40" s="32" t="str">
        <f>IF(OR(Q38="Index Value",(Q39="Index Value")),"Index Value",IF(((Q38+Q39)=2),"High",IF(((Q38+Q39)=1),"Moderate",IF(((Q38+Q39)=0),"Low","None"))))</f>
        <v>Index Value</v>
      </c>
      <c r="D40" s="6"/>
      <c r="E40" s="6"/>
      <c r="F40" s="6"/>
      <c r="G40" s="6"/>
      <c r="H40" s="6"/>
      <c r="I40" s="6"/>
      <c r="J40" s="6"/>
      <c r="K40" s="6"/>
      <c r="L40" s="6"/>
      <c r="M40" s="6"/>
      <c r="N40" s="7"/>
    </row>
    <row r="41" spans="2:17" ht="16.5" thickBot="1" x14ac:dyDescent="0.3">
      <c r="B41" s="82"/>
      <c r="C41" s="83"/>
      <c r="D41" s="85"/>
      <c r="E41" s="86"/>
      <c r="F41" s="86"/>
      <c r="G41" s="86"/>
      <c r="H41" s="86"/>
      <c r="I41" s="86"/>
      <c r="J41" s="86"/>
      <c r="K41" s="86"/>
      <c r="L41" s="86"/>
      <c r="M41" s="86"/>
      <c r="N41" s="87"/>
    </row>
    <row r="42" spans="2:17" ht="63.75" thickBot="1" x14ac:dyDescent="0.3">
      <c r="B42" s="44" t="s">
        <v>32</v>
      </c>
      <c r="C42" s="37" t="str">
        <f>IF(OR(OR(OR(OR(C40="Index Value",(C34="Index Value"),(C28="Index Value"),(C20="Index Value"),(C13="index Value"))))),"Index Value",IF(COUNTIF(C13:C40,"High")&gt;=4,"High",IF(AND(COUNTIF(C13:C40,"High")=3,COUNTIF(C13:C40,"Moderate")=2),"High",IF(AND(COUNTIF(C13:C40,"High")=2,COUNTIF(C13:C40,"Moderate")=3),"Moderate",IF(AND(COUNTIF(C13:C40,"High")=2,COUNTIF(C13:C40,"Moderate")=2),"Moderate",IF(AND(COUNTIF(C13:C40,"High")=2,COUNTIF(C13:C40,"Moderate")=1),"Moderate",IF(AND(COUNTIF(C13:C40,"High")=1,COUNTIF(C13:C40,"Moderate")=2),"Moderate",IF(COUNTIF(C13:C40,"Moderate")=5,"Moderate",IF(COUNTIF(C13:C40,"Moderate")=4,"Moderate",IF(COUNTIF(C13:C40,"Moderate")=3,"Moderate",IF(AND(COUNTIF(C13:C40,"High")=2,COUNTIF(C13:C40,"Low")&gt;=2),"Moderate",IF(AND(COUNTIF(C13:C40,"Moderate")=2,COUNTIF(C13:C40,"Low")=2),"Moderate",IF(AND(COUNTIF(C13:C40,"Moderate")=2,COUNTIF(C13:C40,"Low")=3),"Low",IF(AND(COUNTIF(C13:C40,"Moderate")=1,COUNTIF(C13:C40,"Low")&gt;=3),"Low",IF(COUNTIF(C13:C40,"Low")&gt;=4,"Low","Error")))))))))))))))</f>
        <v>Index Value</v>
      </c>
      <c r="D42" s="88"/>
      <c r="E42" s="88"/>
      <c r="F42" s="88"/>
      <c r="G42" s="88"/>
      <c r="H42" s="88"/>
      <c r="I42" s="88"/>
      <c r="J42" s="88"/>
      <c r="K42" s="88"/>
      <c r="L42" s="88"/>
      <c r="M42" s="88"/>
      <c r="N42" s="89"/>
    </row>
    <row r="43" spans="2:17" ht="15.75" thickBot="1" x14ac:dyDescent="0.3">
      <c r="B43" s="90"/>
      <c r="C43" s="83"/>
      <c r="D43" s="76"/>
      <c r="E43" s="76"/>
      <c r="F43" s="76"/>
      <c r="G43" s="76"/>
      <c r="H43" s="76"/>
      <c r="I43" s="76"/>
      <c r="J43" s="76"/>
      <c r="K43" s="76"/>
      <c r="L43" s="76"/>
      <c r="M43" s="76"/>
      <c r="N43" s="77"/>
    </row>
    <row r="44" spans="2:17" ht="16.5" customHeight="1" x14ac:dyDescent="0.25">
      <c r="B44" s="91" t="s">
        <v>14</v>
      </c>
      <c r="C44" s="92"/>
      <c r="D44" s="92"/>
      <c r="E44" s="92"/>
      <c r="F44" s="93"/>
      <c r="G44" s="94"/>
    </row>
    <row r="45" spans="2:17" ht="15.75" x14ac:dyDescent="0.25">
      <c r="B45" s="95" t="s">
        <v>17</v>
      </c>
      <c r="C45" s="96"/>
      <c r="D45" s="96"/>
      <c r="E45" s="96"/>
      <c r="F45" s="96"/>
      <c r="G45" s="97"/>
    </row>
    <row r="46" spans="2:17" ht="15.75" x14ac:dyDescent="0.25">
      <c r="B46" s="98" t="s">
        <v>15</v>
      </c>
      <c r="C46" s="99"/>
      <c r="D46" s="99"/>
      <c r="E46" s="99"/>
      <c r="F46" s="99"/>
      <c r="G46" s="100"/>
    </row>
    <row r="47" spans="2:17" ht="15.75" x14ac:dyDescent="0.25">
      <c r="B47" s="101" t="s">
        <v>16</v>
      </c>
      <c r="C47" s="102"/>
      <c r="D47" s="102"/>
      <c r="E47" s="102"/>
      <c r="F47" s="102"/>
      <c r="G47" s="103"/>
    </row>
    <row r="48" spans="2:17" ht="31.9" customHeight="1" thickBot="1" x14ac:dyDescent="0.3">
      <c r="B48" s="104" t="s">
        <v>18</v>
      </c>
      <c r="C48" s="105"/>
      <c r="D48" s="105"/>
      <c r="E48" s="105"/>
      <c r="F48" s="105"/>
      <c r="G48" s="106"/>
    </row>
  </sheetData>
  <protectedRanges>
    <protectedRange sqref="C2:F4 B11:B12 B17:B19 B33 B38 B24:B27 C6:F7" name="Range1"/>
    <protectedRange sqref="C5" name="Range1_1"/>
  </protectedRanges>
  <mergeCells count="39">
    <mergeCell ref="B47:G47"/>
    <mergeCell ref="B48:G48"/>
    <mergeCell ref="B41:C41"/>
    <mergeCell ref="D41:N43"/>
    <mergeCell ref="B43:C43"/>
    <mergeCell ref="B44:G44"/>
    <mergeCell ref="B45:G45"/>
    <mergeCell ref="B46:G46"/>
    <mergeCell ref="D39:N39"/>
    <mergeCell ref="D25:N25"/>
    <mergeCell ref="D26:N26"/>
    <mergeCell ref="D27:N27"/>
    <mergeCell ref="B29:N29"/>
    <mergeCell ref="B30:D30"/>
    <mergeCell ref="D32:N32"/>
    <mergeCell ref="D33:N33"/>
    <mergeCell ref="B35:N35"/>
    <mergeCell ref="B36:D36"/>
    <mergeCell ref="D38:N38"/>
    <mergeCell ref="D24:N24"/>
    <mergeCell ref="B8:N8"/>
    <mergeCell ref="B9:D9"/>
    <mergeCell ref="D11:N11"/>
    <mergeCell ref="D12:N12"/>
    <mergeCell ref="B14:N14"/>
    <mergeCell ref="B15:D15"/>
    <mergeCell ref="D17:N17"/>
    <mergeCell ref="D18:N18"/>
    <mergeCell ref="D19:N19"/>
    <mergeCell ref="B21:N21"/>
    <mergeCell ref="B22:D22"/>
    <mergeCell ref="B1:N1"/>
    <mergeCell ref="C2:F2"/>
    <mergeCell ref="G2:N7"/>
    <mergeCell ref="C3:F3"/>
    <mergeCell ref="C4:F4"/>
    <mergeCell ref="C6:F6"/>
    <mergeCell ref="C7:F7"/>
    <mergeCell ref="E5:F5"/>
  </mergeCells>
  <dataValidations count="16">
    <dataValidation allowBlank="1" showInputMessage="1" showErrorMessage="1" prompt="Provide the latitude/longitude coordinates for the center of the Stream Assessment Reach (SAR) directly associated with the impact area, in decimal degree format.  The SAR should be representative of the impact area, and at minimum, 100 meters in length." sqref="C6:F6"/>
    <dataValidation type="list" allowBlank="1" showInputMessage="1" showErrorMessage="1" prompt="The assessment must be performed in the field.  The presence of bedform diversity will be confirmed with the observation of more than one type of morphological bed features (e.g., riffles/ripples, runs, pools, cascades)." sqref="B24">
      <formula1>Value</formula1>
    </dataValidation>
    <dataValidation type="list" allowBlank="1" showInputMessage="1" showErrorMessage="1" prompt="The most recent EPA/Georgia EPD 303(d) list should be referenced to determine if the assessment reach is not supporting designed uses.  " sqref="B33">
      <formula1>Value2</formula1>
    </dataValidation>
    <dataValidation type="list" allowBlank="1" showInputMessage="1" showErrorMessage="1" prompt="This assessment is performed in the field and is an estimate of the width of the existing woody riparian buffer, regardless of species. " sqref="B27">
      <formula1>Value</formula1>
    </dataValidation>
    <dataValidation type="list" allowBlank="1" showInputMessage="1" showErrorMessage="1" prompt="LWD is defined as non-living trees, logs, root-wads, or branches in contact with the top of bank or interior to the channel, which are each a minimum of 1 meter in length and 10 centimeters in diameter (Davis et al., 2001).    " sqref="B26">
      <formula1>Value</formula1>
    </dataValidation>
    <dataValidation type="list" allowBlank="1" showInputMessage="1" showErrorMessage="1" prompt="This assessment focuses on direct anthropogenic alterations of channel morphology.  This assessment can be be performed in the field or remotely.  Evidence of anthropogenic alterations may include the presence of sidecast spoil." sqref="B19">
      <formula1>Value2</formula1>
    </dataValidation>
    <dataValidation type="list" allowBlank="1" showInputMessage="1" showErrorMessage="1" prompt="This assessment is performed in the field.  Headcuts are an erosional feature where an abrupt vertical drop occurs within the stream bed.  " sqref="B18">
      <formula1>Value2</formula1>
    </dataValidation>
    <dataValidation type="list" allowBlank="1" showInputMessage="1" showErrorMessage="1" prompt="This assessment is performed in the field.  The SAR will be considered connected to the floodplain if any of the following indicators are present beyond top of bank: water marks, sediment deposits, drift deposits, and drainage patterns.   " sqref="B17">
      <formula1>Value</formula1>
    </dataValidation>
    <dataValidation type="list" allowBlank="1" showInputMessage="1" showErrorMessage="1" prompt="Utilizing the National Land Cover Dataset (2011 or more recent),  determine the percent forested cover of the contributing drainage basin of the SAR.  This data can be reviewed on the EPA Waters GeoViewer, or similar web-based platform. " sqref="B12">
      <formula1>Value</formula1>
    </dataValidation>
    <dataValidation type="list" allowBlank="1" showInputMessage="1" showErrorMessage="1" prompt="The assessment of surface and groundwater hydrology should be made in the field and/or remotely using the most current available aerial imagery.  The presence of impairments must be depicted within the SAR." sqref="B11">
      <formula1>Value</formula1>
    </dataValidation>
    <dataValidation type="list" allowBlank="1" showInputMessage="1" showErrorMessage="1" prompt="This assessment is performed in the field.  The channel banks will be considered to have high bank erosion if the outer meander bends (point of curvature to point of tangent) of the SAR are greater than 50 percent unvegetated, below top of bank. " sqref="B25">
      <formula1>Value2</formula1>
    </dataValidation>
    <dataValidation type="date" allowBlank="1" showInputMessage="1" showErrorMessage="1" prompt="Insert date." sqref="C7:F7">
      <formula1>42454</formula1>
      <formula2>48298</formula2>
    </dataValidation>
    <dataValidation type="list" allowBlank="1" showInputMessage="1" showErrorMessage="1" prompt="This assessment must be performed based on observations in the field.  " sqref="B38">
      <formula1>Value</formula1>
    </dataValidation>
    <dataValidation type="decimal" allowBlank="1" showInputMessage="1" showErrorMessage="1" prompt="Insert the catchment acreage of the impact reach.  The catchment area is automatically converted into square miles in the adjacent field. " sqref="C5">
      <formula1>0</formula1>
      <formula2>2000000</formula2>
    </dataValidation>
    <dataValidation allowBlank="1" showInputMessage="1" showErrorMessage="1" prompt="Insert project name." sqref="C2:F2"/>
    <dataValidation allowBlank="1" showInputMessage="1" showErrorMessage="1" prompt="Insert impact reach name.  " sqref="C3:F3"/>
  </dataValidations>
  <pageMargins left="0.45" right="0.45" top="0.5" bottom="0.5" header="0.3" footer="0.3"/>
  <pageSetup scale="63" fitToWidth="0" orientation="landscape" r:id="rId1"/>
  <headerFooter>
    <oddFooter>&amp;CVersion 1.3 (May 25, 2018)</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Intermittent/Ephemeral - characterized by non-continuous flow under normal climatic conditions, and supported by the NC DWQ Stream ID Form.  Catchment area size of all streams can be determined using EPA Waters GeoViewer, or similar web-based platform.">
          <x14:formula1>
            <xm:f>Indices!$H$1:$H$4</xm:f>
          </x14:formula1>
          <xm:sqref>C4:F4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
  <sheetViews>
    <sheetView workbookViewId="0">
      <selection activeCell="O22" sqref="O22"/>
    </sheetView>
  </sheetViews>
  <sheetFormatPr defaultRowHeight="15" x14ac:dyDescent="0.25"/>
  <cols>
    <col min="3" max="3" width="11" customWidth="1"/>
    <col min="6" max="6" width="11.42578125" customWidth="1"/>
    <col min="8" max="8" width="22.85546875" customWidth="1"/>
  </cols>
  <sheetData>
    <row r="1" spans="2:8" x14ac:dyDescent="0.25">
      <c r="B1" s="18" t="s">
        <v>4</v>
      </c>
      <c r="C1" s="19" t="s">
        <v>7</v>
      </c>
      <c r="E1" s="18" t="s">
        <v>4</v>
      </c>
      <c r="F1" s="19" t="s">
        <v>7</v>
      </c>
      <c r="H1" s="40" t="s">
        <v>33</v>
      </c>
    </row>
    <row r="2" spans="2:8" x14ac:dyDescent="0.25">
      <c r="B2" s="20" t="s">
        <v>5</v>
      </c>
      <c r="C2" s="21">
        <v>1</v>
      </c>
      <c r="E2" s="20" t="s">
        <v>5</v>
      </c>
      <c r="F2" s="21">
        <v>0</v>
      </c>
      <c r="H2" s="41" t="s">
        <v>35</v>
      </c>
    </row>
    <row r="3" spans="2:8" x14ac:dyDescent="0.25">
      <c r="B3" s="22" t="s">
        <v>6</v>
      </c>
      <c r="C3" s="23">
        <v>0</v>
      </c>
      <c r="E3" s="22" t="s">
        <v>6</v>
      </c>
      <c r="F3" s="23">
        <v>1</v>
      </c>
      <c r="H3" s="41" t="s">
        <v>36</v>
      </c>
    </row>
    <row r="4" spans="2:8" x14ac:dyDescent="0.25">
      <c r="H4" s="42" t="s">
        <v>37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Above Fall Line Str. Assessment</vt:lpstr>
      <vt:lpstr>Coastal Plain Stream Assessment</vt:lpstr>
      <vt:lpstr>Indices</vt:lpstr>
      <vt:lpstr>'Above Fall Line Str. Assessment'!Print_Area</vt:lpstr>
      <vt:lpstr>'Coastal Plain Stream Assessment'!Print_Area</vt:lpstr>
      <vt:lpstr>Value</vt:lpstr>
      <vt:lpstr>Value2</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AGM</dc:creator>
  <cp:lastModifiedBy>UsaceAdmin</cp:lastModifiedBy>
  <cp:lastPrinted>2018-05-15T17:34:31Z</cp:lastPrinted>
  <dcterms:created xsi:type="dcterms:W3CDTF">2016-03-23T20:51:56Z</dcterms:created>
  <dcterms:modified xsi:type="dcterms:W3CDTF">2018-06-04T13:45:31Z</dcterms:modified>
</cp:coreProperties>
</file>